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mc:AlternateContent xmlns:mc="http://schemas.openxmlformats.org/markup-compatibility/2006">
    <mc:Choice Requires="x15">
      <x15ac:absPath xmlns:x15ac="http://schemas.microsoft.com/office/spreadsheetml/2010/11/ac" url="C:\Users\user\Desktop\R3経営比較分析表\"/>
    </mc:Choice>
  </mc:AlternateContent>
  <xr:revisionPtr revIDLastSave="0" documentId="13_ncr:1_{49050196-329C-433A-ADF3-9ECA9162CC19}" xr6:coauthVersionLast="36" xr6:coauthVersionMax="36" xr10:uidLastSave="{00000000-0000-0000-0000-000000000000}"/>
  <workbookProtection workbookAlgorithmName="SHA-512" workbookHashValue="N5zws3DmhXRReVPm2BSCc4uYtocpqaw7CikowP9tCze55jIB4HDyuhAiX792GbSivLXaWwqtflxGdAqq7hSusQ==" workbookSaltValue="UmVjmaTnu/vIIKLass0npA==" workbookSpinCount="100000" lockStructure="1"/>
  <bookViews>
    <workbookView xWindow="0" yWindow="0" windowWidth="13935" windowHeight="1083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BB8" i="4" s="1"/>
  <c r="S6" i="5"/>
  <c r="R6" i="5"/>
  <c r="Q6" i="5"/>
  <c r="W10" i="4" s="1"/>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H85" i="4"/>
  <c r="G85" i="4"/>
  <c r="F85" i="4"/>
  <c r="AT10" i="4"/>
  <c r="AL10" i="4"/>
  <c r="I10"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<sst xmlns="http://schemas.openxmlformats.org/spreadsheetml/2006/main" count="228" uniqueCount="114">
  <si>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</si>
  <si>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</si>
  <si>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</si>
  <si>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</si>
  <si>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</si>
  <si>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</si>
  <si>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</si>
  <si>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</si>
  <si>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</si>
  <si>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</si>
  <si>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</si>
  <si>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</si>
  <si>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</si>
  <si>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</si>
  <si>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</si>
  <si>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</si>
  <si>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</si>
  <si>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</si>
  <si>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</si>
  <si>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</si>
  <si>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</si>
  <si>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</si>
  <si>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</si>
  <si>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</si>
  <si>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</si>
  <si>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</si>
  <si>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</si>
  <si>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</si>
  <si>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</si>
  <si>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</si>
  <si>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</si>
  <si>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</si>
  <si>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</si>
  <si>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</si>
  <si>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</si>
  <si>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</si>
  <si>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</si>
  <si>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</si>
  <si>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</si>
  <si>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</si>
  <si>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</si>
  <si>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</si>
  <si>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</si>
  <si>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</si>
  <si>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</si>
  <si>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</si>
  <si>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</si>
  <si>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</si>
  <si>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</si>
  <si>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</si>
  <si>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</si>
  <si>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</si>
  <si>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</si>
  <si>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</si>
  <si>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</si>
  <si>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</si>
  <si>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</si>
  <si>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</si>
  <si>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</si>
  <si>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</si>
  <si>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</si>
  <si>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</si>
  <si>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</si>
  <si>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</si>
  <si>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</si>
  <si>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</si>
  <si>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</si>
  <si>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</si>
  <si>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</si>
  <si>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</si>
  <si>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</si>
  <si>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</si>
  <si>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</si>
  <si>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</si>
  <si>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</si>
  <si>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</si>
  <si>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</si>
  <si>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</si>
  <si>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</si>
  <si>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</si>
  <si>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</si>
  <si>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</si>
  <si>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</si>
  <si>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</si>
  <si>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</si>
  <si>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</si>
  <si>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</si>
  <si>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</si>
  <si>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</si>
  <si>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</si>
  <si>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</si>
  <si>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</si>
  <si>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</si>
  <si>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今帰仁村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</si>
  <si>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</si>
  <si>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</si>
  <si>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</si>
  <si>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</si>
  <si>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</si>
  <si>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</si>
  <si>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</si>
  <si>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</si>
  <si>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</si>
  <si>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</si>
  <si>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</si>
  <si>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</si>
  <si>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</si>
  <si>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</si>
  <si>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</si>
  <si>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</si>
  <si>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</si>
  <si>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　平成28年度までに簡易水道の統合に向けた施設等を更新してきたため、全国平均、類似団体と比べて数値が低い。
②管路経年化率　全国平均及び類似団体よりも下回ってはいるが、耐用年数超過の管路が増加しているため順次計画的に更新する必要がある。
③管路更新率　令和３年度は管の更新を行わなかったため更新率は0となった。今後耐用年数超過の管路が増加することから計画的に更新するため資本の確保に努める。
これまで簡易水道の統合に向け施設を更新、整備してきたため老朽化は改善されているが、順次整備した施設等の更新需要に対し、適切な規模の更新投資にも留意し、財源の確保に努め計画的に更新する。</t>
    <rPh sb="1" eb="3">
      <t>ユウケイ</t>
    </rPh>
    <rPh sb="3" eb="5">
      <t>コテイ</t>
    </rPh>
    <rPh sb="5" eb="7">
      <t>シサン</t>
    </rPh>
    <rPh sb="7" eb="9">
      <t>ゲンカ</t>
    </rPh>
    <rPh sb="9" eb="11">
      <t>ショウキャク</t>
    </rPh>
    <rPh sb="11" eb="12">
      <t>リツ</t>
    </rPh>
    <rPh sb="13" eb="15">
      <t>ヘイセイ</t>
    </rPh>
    <rPh sb="17" eb="19">
      <t>ネンド</t>
    </rPh>
    <rPh sb="22" eb="24">
      <t>カンイ</t>
    </rPh>
    <rPh sb="24" eb="26">
      <t>スイドウ</t>
    </rPh>
    <rPh sb="27" eb="29">
      <t>トウゴウ</t>
    </rPh>
    <rPh sb="30" eb="31">
      <t>ム</t>
    </rPh>
    <rPh sb="33" eb="35">
      <t>シセツ</t>
    </rPh>
    <rPh sb="35" eb="36">
      <t>ナド</t>
    </rPh>
    <rPh sb="37" eb="39">
      <t>コウシン</t>
    </rPh>
    <rPh sb="46" eb="48">
      <t>ゼンコク</t>
    </rPh>
    <rPh sb="48" eb="50">
      <t>ヘイキン</t>
    </rPh>
    <rPh sb="51" eb="53">
      <t>ルイジ</t>
    </rPh>
    <rPh sb="53" eb="55">
      <t>ダンタイ</t>
    </rPh>
    <rPh sb="56" eb="57">
      <t>クラ</t>
    </rPh>
    <rPh sb="59" eb="61">
      <t>スウチ</t>
    </rPh>
    <rPh sb="62" eb="63">
      <t>ヒク</t>
    </rPh>
    <rPh sb="67" eb="69">
      <t>カンロ</t>
    </rPh>
    <rPh sb="69" eb="72">
      <t>ケイネンカ</t>
    </rPh>
    <rPh sb="72" eb="73">
      <t>リツ</t>
    </rPh>
    <rPh sb="74" eb="78">
      <t>ゼンコクヘイキン</t>
    </rPh>
    <rPh sb="78" eb="79">
      <t>オヨ</t>
    </rPh>
    <rPh sb="80" eb="84">
      <t>ルイジダンタイ</t>
    </rPh>
    <rPh sb="87" eb="89">
      <t>シタマワ</t>
    </rPh>
    <rPh sb="96" eb="100">
      <t>タイヨウネンスウ</t>
    </rPh>
    <rPh sb="100" eb="102">
      <t>チョウカ</t>
    </rPh>
    <rPh sb="103" eb="105">
      <t>カンロ</t>
    </rPh>
    <rPh sb="106" eb="108">
      <t>ゾウカ</t>
    </rPh>
    <rPh sb="114" eb="116">
      <t>ジュンジ</t>
    </rPh>
    <rPh sb="116" eb="119">
      <t>ケイカクテキ</t>
    </rPh>
    <rPh sb="120" eb="122">
      <t>コウシン</t>
    </rPh>
    <rPh sb="124" eb="126">
      <t>ヒツヨウ</t>
    </rPh>
    <rPh sb="132" eb="134">
      <t>カンロ</t>
    </rPh>
    <rPh sb="134" eb="136">
      <t>コウシン</t>
    </rPh>
    <rPh sb="136" eb="137">
      <t>リツ</t>
    </rPh>
    <rPh sb="138" eb="140">
      <t>レイワ</t>
    </rPh>
    <rPh sb="141" eb="143">
      <t>ネンド</t>
    </rPh>
    <rPh sb="144" eb="145">
      <t>カン</t>
    </rPh>
    <rPh sb="146" eb="148">
      <t>コウシン</t>
    </rPh>
    <rPh sb="149" eb="150">
      <t>オコナ</t>
    </rPh>
    <rPh sb="157" eb="159">
      <t>コウシン</t>
    </rPh>
    <rPh sb="159" eb="160">
      <t>リツ</t>
    </rPh>
    <rPh sb="167" eb="169">
      <t>コンゴ</t>
    </rPh>
    <rPh sb="169" eb="171">
      <t>タイヨウ</t>
    </rPh>
    <rPh sb="171" eb="173">
      <t>ネンスウ</t>
    </rPh>
    <rPh sb="173" eb="175">
      <t>チョウカ</t>
    </rPh>
    <rPh sb="176" eb="178">
      <t>カンロ</t>
    </rPh>
    <rPh sb="179" eb="181">
      <t>ゾウカ</t>
    </rPh>
    <rPh sb="187" eb="190">
      <t>ケイカクテキ</t>
    </rPh>
    <rPh sb="191" eb="193">
      <t>コウシン</t>
    </rPh>
    <rPh sb="197" eb="199">
      <t>シホン</t>
    </rPh>
    <rPh sb="200" eb="202">
      <t>カクホ</t>
    </rPh>
    <rPh sb="203" eb="204">
      <t>ツト</t>
    </rPh>
    <rPh sb="213" eb="215">
      <t>カンイ</t>
    </rPh>
    <rPh sb="215" eb="217">
      <t>スイドウ</t>
    </rPh>
    <rPh sb="218" eb="220">
      <t>トウゴウ</t>
    </rPh>
    <rPh sb="221" eb="222">
      <t>ム</t>
    </rPh>
    <rPh sb="223" eb="225">
      <t>シセツ</t>
    </rPh>
    <rPh sb="226" eb="228">
      <t>コウシン</t>
    </rPh>
    <rPh sb="229" eb="231">
      <t>セイビ</t>
    </rPh>
    <rPh sb="237" eb="240">
      <t>ロウキュウカ</t>
    </rPh>
    <rPh sb="241" eb="243">
      <t>カイゼン</t>
    </rPh>
    <rPh sb="250" eb="252">
      <t>ジュンジ</t>
    </rPh>
    <rPh sb="252" eb="254">
      <t>セイビ</t>
    </rPh>
    <rPh sb="256" eb="259">
      <t>シセツナド</t>
    </rPh>
    <rPh sb="260" eb="262">
      <t>コウシン</t>
    </rPh>
    <rPh sb="262" eb="264">
      <t>ジュヨウ</t>
    </rPh>
    <rPh sb="265" eb="266">
      <t>タイ</t>
    </rPh>
    <rPh sb="268" eb="270">
      <t>テキセツ</t>
    </rPh>
    <rPh sb="271" eb="273">
      <t>キボ</t>
    </rPh>
    <rPh sb="274" eb="276">
      <t>コウシン</t>
    </rPh>
    <rPh sb="276" eb="278">
      <t>トウシ</t>
    </rPh>
    <rPh sb="280" eb="282">
      <t>リュウイ</t>
    </rPh>
    <rPh sb="284" eb="286">
      <t>ザイゲン</t>
    </rPh>
    <rPh sb="287" eb="289">
      <t>カクホ</t>
    </rPh>
    <rPh sb="290" eb="291">
      <t>ツト</t>
    </rPh>
    <rPh sb="292" eb="295">
      <t>ケイカクテキ</t>
    </rPh>
    <rPh sb="296" eb="298">
      <t>コウシン</t>
    </rPh>
    <phoneticPr fontId="4"/>
  </si>
  <si>
    <t>　浄水場や配水池の整備、老朽管の布設替え等の事業が重なり、建設改良費や企業債の償還額が増額していたこと、一般会計からの繰入金が操出基準額を下回っていたこと、単独事業について起債を抑制してきたことによりこれらが毎年度積み上がっていたことで平成30年度54.8％の資金不足比率が出たが、一般会計からの基準外繰入により解消された。
　人件費等の固定的な経費や多額な固定資産減価償却費、企業債元利償還金が当面大幅に減少する見込みはなく、それらが経営を圧迫している状況が早急に改善することは難しいが、令和４年度水道料金改定による給水収益の増加とともに、維持管理費等の削減、有収率の向上、繰入金の基準額の確保と、今後も努力し経営の健全化に努める。</t>
    <rPh sb="1" eb="4">
      <t>ジョウスイジョウ</t>
    </rPh>
    <rPh sb="5" eb="8">
      <t>ハイスイチ</t>
    </rPh>
    <rPh sb="9" eb="11">
      <t>セイビ</t>
    </rPh>
    <rPh sb="12" eb="14">
      <t>ロウキュウ</t>
    </rPh>
    <rPh sb="14" eb="15">
      <t>カン</t>
    </rPh>
    <rPh sb="16" eb="18">
      <t>フセツ</t>
    </rPh>
    <rPh sb="18" eb="19">
      <t>ガ</t>
    </rPh>
    <rPh sb="20" eb="21">
      <t>ナド</t>
    </rPh>
    <rPh sb="22" eb="24">
      <t>ジギョウ</t>
    </rPh>
    <rPh sb="25" eb="26">
      <t>カサ</t>
    </rPh>
    <rPh sb="29" eb="31">
      <t>ケンセツ</t>
    </rPh>
    <rPh sb="31" eb="33">
      <t>カイリョウ</t>
    </rPh>
    <rPh sb="33" eb="34">
      <t>ヒ</t>
    </rPh>
    <rPh sb="35" eb="37">
      <t>キギョウ</t>
    </rPh>
    <rPh sb="37" eb="38">
      <t>サイ</t>
    </rPh>
    <rPh sb="39" eb="41">
      <t>ショウカン</t>
    </rPh>
    <rPh sb="41" eb="42">
      <t>ガク</t>
    </rPh>
    <rPh sb="43" eb="45">
      <t>ゾウガク</t>
    </rPh>
    <rPh sb="52" eb="54">
      <t>イッパン</t>
    </rPh>
    <rPh sb="54" eb="56">
      <t>カイケイ</t>
    </rPh>
    <rPh sb="59" eb="61">
      <t>クリイレ</t>
    </rPh>
    <rPh sb="61" eb="62">
      <t>キン</t>
    </rPh>
    <rPh sb="63" eb="65">
      <t>クリダシ</t>
    </rPh>
    <rPh sb="65" eb="67">
      <t>キジュン</t>
    </rPh>
    <rPh sb="67" eb="68">
      <t>ガク</t>
    </rPh>
    <rPh sb="69" eb="71">
      <t>シタマワ</t>
    </rPh>
    <rPh sb="78" eb="80">
      <t>タンドク</t>
    </rPh>
    <rPh sb="80" eb="82">
      <t>ジギョウ</t>
    </rPh>
    <rPh sb="86" eb="88">
      <t>キサイ</t>
    </rPh>
    <rPh sb="89" eb="91">
      <t>ヨクセイ</t>
    </rPh>
    <rPh sb="104" eb="107">
      <t>マイネンド</t>
    </rPh>
    <rPh sb="107" eb="108">
      <t>ツ</t>
    </rPh>
    <rPh sb="109" eb="110">
      <t>ア</t>
    </rPh>
    <rPh sb="118" eb="120">
      <t>ヘイセイ</t>
    </rPh>
    <rPh sb="122" eb="124">
      <t>ネンド</t>
    </rPh>
    <rPh sb="130" eb="132">
      <t>シキン</t>
    </rPh>
    <rPh sb="132" eb="134">
      <t>ブソク</t>
    </rPh>
    <rPh sb="134" eb="136">
      <t>ヒリツ</t>
    </rPh>
    <rPh sb="137" eb="138">
      <t>デ</t>
    </rPh>
    <rPh sb="141" eb="143">
      <t>イッパン</t>
    </rPh>
    <rPh sb="143" eb="145">
      <t>カイケイ</t>
    </rPh>
    <rPh sb="148" eb="150">
      <t>キジュン</t>
    </rPh>
    <rPh sb="150" eb="151">
      <t>ガイ</t>
    </rPh>
    <rPh sb="151" eb="153">
      <t>クリイレ</t>
    </rPh>
    <rPh sb="156" eb="158">
      <t>カイショウ</t>
    </rPh>
    <rPh sb="198" eb="200">
      <t>トウメン</t>
    </rPh>
    <rPh sb="306" eb="308">
      <t>ケイエイ</t>
    </rPh>
    <rPh sb="309" eb="312">
      <t>ケンゼンカ</t>
    </rPh>
    <rPh sb="313" eb="314">
      <t>ツト</t>
    </rPh>
    <phoneticPr fontId="4"/>
  </si>
  <si>
    <t>①経常収支比率　100％未満であり、類似団体と比較しても下回っており健全な状態ではない、微増ながら年々比率は増加傾向にあったが令和３年度は微減した。一般会計からの繰入金の基準額確保及び更なる経費削減に取り組む必要がある。
②累積欠損金比率　企業会計適用した平成26年度から赤字が続いているため累積欠損金が全国平均及び類似団体を大きく上回っている。
③流動比率　全国平均及び類似団体を大幅に下回っているのは、企業債残高の元利償還金が多額にのぼっているためである。
④企業債残高対給水収益比率　平成28年度の上水道への統合のため国庫補助と企業債等を資本に建設改良工事を実施してきたため高い比率となっている。
⑤料金回収率　全国平均及び類似団体より下回っている。保有施設の維持管理費が大きいため料金水準としては適正ではない。料金改定(R4.6月分より)をしており、令和４年度以降給水収益の増加を見込まれるが、今後も維持管理費の削減にも努める。
⑥給水原価　類似団体より下回っているが、全国平均よりは高くなっている。　
⑦施設利用率　全国平均、類似団体と比べともに上回っていることから、施設が有効的に利用されている。
⑧有収率　前年度より4.27％上昇しており、全国平均及び類似団体より上回っている。引き続き漏水調査を徹底し、今後は95％を目標に効率的な収益につなげたい。</t>
    <rPh sb="1" eb="3">
      <t>ケイジョウ</t>
    </rPh>
    <rPh sb="3" eb="5">
      <t>シュウシ</t>
    </rPh>
    <rPh sb="5" eb="7">
      <t>ヒリツ</t>
    </rPh>
    <rPh sb="12" eb="14">
      <t>ミマン</t>
    </rPh>
    <rPh sb="18" eb="20">
      <t>ルイジ</t>
    </rPh>
    <rPh sb="20" eb="22">
      <t>ダンタイ</t>
    </rPh>
    <rPh sb="23" eb="25">
      <t>ヒカク</t>
    </rPh>
    <rPh sb="28" eb="30">
      <t>シタマワ</t>
    </rPh>
    <rPh sb="34" eb="36">
      <t>ケンゼン</t>
    </rPh>
    <rPh sb="37" eb="39">
      <t>ジョウタイ</t>
    </rPh>
    <rPh sb="44" eb="46">
      <t>ビゾウ</t>
    </rPh>
    <rPh sb="49" eb="51">
      <t>ネンネン</t>
    </rPh>
    <rPh sb="51" eb="53">
      <t>ヒリツ</t>
    </rPh>
    <rPh sb="54" eb="56">
      <t>ゾウカ</t>
    </rPh>
    <rPh sb="56" eb="58">
      <t>ケイコウ</t>
    </rPh>
    <rPh sb="63" eb="65">
      <t>レイワ</t>
    </rPh>
    <rPh sb="66" eb="68">
      <t>ネンド</t>
    </rPh>
    <rPh sb="69" eb="71">
      <t>ビゲン</t>
    </rPh>
    <rPh sb="74" eb="76">
      <t>イッパン</t>
    </rPh>
    <rPh sb="76" eb="78">
      <t>カイケイ</t>
    </rPh>
    <rPh sb="81" eb="83">
      <t>クリイレ</t>
    </rPh>
    <rPh sb="83" eb="84">
      <t>キン</t>
    </rPh>
    <rPh sb="85" eb="87">
      <t>キジュン</t>
    </rPh>
    <rPh sb="87" eb="88">
      <t>ガク</t>
    </rPh>
    <rPh sb="88" eb="90">
      <t>カクホ</t>
    </rPh>
    <rPh sb="90" eb="91">
      <t>オヨ</t>
    </rPh>
    <rPh sb="92" eb="93">
      <t>サラ</t>
    </rPh>
    <rPh sb="95" eb="97">
      <t>ケイヒ</t>
    </rPh>
    <rPh sb="97" eb="99">
      <t>サクゲン</t>
    </rPh>
    <rPh sb="100" eb="101">
      <t>ト</t>
    </rPh>
    <rPh sb="102" eb="103">
      <t>ク</t>
    </rPh>
    <rPh sb="104" eb="106">
      <t>ヒツヨウ</t>
    </rPh>
    <rPh sb="112" eb="114">
      <t>ルイセキ</t>
    </rPh>
    <rPh sb="114" eb="117">
      <t>ケッソンキン</t>
    </rPh>
    <rPh sb="117" eb="119">
      <t>ヒリツ</t>
    </rPh>
    <rPh sb="120" eb="122">
      <t>キギョウ</t>
    </rPh>
    <rPh sb="122" eb="124">
      <t>カイケイ</t>
    </rPh>
    <rPh sb="124" eb="126">
      <t>テキヨウ</t>
    </rPh>
    <rPh sb="128" eb="130">
      <t>ヘイセイ</t>
    </rPh>
    <rPh sb="132" eb="134">
      <t>ネンド</t>
    </rPh>
    <rPh sb="136" eb="138">
      <t>アカジ</t>
    </rPh>
    <rPh sb="139" eb="140">
      <t>ツヅ</t>
    </rPh>
    <rPh sb="146" eb="148">
      <t>ルイセキ</t>
    </rPh>
    <rPh sb="148" eb="151">
      <t>ケッソンキン</t>
    </rPh>
    <rPh sb="152" eb="154">
      <t>ゼンコク</t>
    </rPh>
    <rPh sb="154" eb="156">
      <t>ヘイキン</t>
    </rPh>
    <rPh sb="156" eb="157">
      <t>オヨ</t>
    </rPh>
    <rPh sb="158" eb="160">
      <t>ルイジ</t>
    </rPh>
    <rPh sb="160" eb="162">
      <t>ダンタイ</t>
    </rPh>
    <rPh sb="163" eb="164">
      <t>オオ</t>
    </rPh>
    <rPh sb="166" eb="168">
      <t>ウワマワ</t>
    </rPh>
    <rPh sb="175" eb="177">
      <t>リュウドウ</t>
    </rPh>
    <rPh sb="177" eb="179">
      <t>ヒリツ</t>
    </rPh>
    <rPh sb="180" eb="182">
      <t>ゼンコク</t>
    </rPh>
    <rPh sb="182" eb="184">
      <t>ヘイキン</t>
    </rPh>
    <rPh sb="184" eb="185">
      <t>オヨ</t>
    </rPh>
    <rPh sb="186" eb="188">
      <t>ルイジ</t>
    </rPh>
    <rPh sb="188" eb="190">
      <t>ダンタイ</t>
    </rPh>
    <rPh sb="191" eb="193">
      <t>オオハバ</t>
    </rPh>
    <rPh sb="194" eb="196">
      <t>シタマワ</t>
    </rPh>
    <rPh sb="203" eb="205">
      <t>キギョウ</t>
    </rPh>
    <rPh sb="205" eb="206">
      <t>サイ</t>
    </rPh>
    <rPh sb="206" eb="208">
      <t>ザンダカ</t>
    </rPh>
    <rPh sb="209" eb="211">
      <t>ガンリ</t>
    </rPh>
    <rPh sb="211" eb="214">
      <t>ショウカンキン</t>
    </rPh>
    <rPh sb="215" eb="217">
      <t>タガク</t>
    </rPh>
    <rPh sb="232" eb="234">
      <t>キギョウ</t>
    </rPh>
    <rPh sb="234" eb="235">
      <t>サイ</t>
    </rPh>
    <rPh sb="235" eb="237">
      <t>ザンダカ</t>
    </rPh>
    <rPh sb="237" eb="238">
      <t>タイ</t>
    </rPh>
    <rPh sb="238" eb="240">
      <t>キュウスイ</t>
    </rPh>
    <rPh sb="240" eb="242">
      <t>シュウエキ</t>
    </rPh>
    <rPh sb="242" eb="244">
      <t>ヒリツ</t>
    </rPh>
    <rPh sb="245" eb="247">
      <t>ヘイセイ</t>
    </rPh>
    <rPh sb="249" eb="251">
      <t>ネンド</t>
    </rPh>
    <rPh sb="252" eb="255">
      <t>ジョウスイドウ</t>
    </rPh>
    <rPh sb="257" eb="259">
      <t>トウゴウ</t>
    </rPh>
    <rPh sb="262" eb="264">
      <t>コッコ</t>
    </rPh>
    <rPh sb="264" eb="266">
      <t>ホジョ</t>
    </rPh>
    <rPh sb="267" eb="269">
      <t>キギョウ</t>
    </rPh>
    <rPh sb="269" eb="270">
      <t>サイ</t>
    </rPh>
    <rPh sb="270" eb="271">
      <t>ナド</t>
    </rPh>
    <rPh sb="272" eb="274">
      <t>シホン</t>
    </rPh>
    <rPh sb="275" eb="277">
      <t>ケンセツ</t>
    </rPh>
    <rPh sb="277" eb="279">
      <t>カイリョウ</t>
    </rPh>
    <rPh sb="279" eb="281">
      <t>コウジ</t>
    </rPh>
    <rPh sb="282" eb="284">
      <t>ジッシ</t>
    </rPh>
    <rPh sb="290" eb="291">
      <t>タカ</t>
    </rPh>
    <rPh sb="292" eb="294">
      <t>ヒリツ</t>
    </rPh>
    <rPh sb="303" eb="305">
      <t>リョウキン</t>
    </rPh>
    <rPh sb="305" eb="307">
      <t>カイシュウ</t>
    </rPh>
    <rPh sb="307" eb="308">
      <t>リツ</t>
    </rPh>
    <rPh sb="309" eb="311">
      <t>ゼンコク</t>
    </rPh>
    <rPh sb="311" eb="313">
      <t>ヘイキン</t>
    </rPh>
    <rPh sb="313" eb="314">
      <t>オヨ</t>
    </rPh>
    <rPh sb="315" eb="317">
      <t>ルイジ</t>
    </rPh>
    <rPh sb="317" eb="319">
      <t>ダンタイ</t>
    </rPh>
    <rPh sb="321" eb="323">
      <t>シタマワ</t>
    </rPh>
    <rPh sb="328" eb="330">
      <t>ホユウ</t>
    </rPh>
    <rPh sb="330" eb="332">
      <t>シセツ</t>
    </rPh>
    <rPh sb="333" eb="335">
      <t>イジ</t>
    </rPh>
    <rPh sb="335" eb="338">
      <t>カンリヒ</t>
    </rPh>
    <rPh sb="339" eb="340">
      <t>オオ</t>
    </rPh>
    <rPh sb="344" eb="346">
      <t>リョウキン</t>
    </rPh>
    <rPh sb="346" eb="348">
      <t>スイジュン</t>
    </rPh>
    <rPh sb="352" eb="354">
      <t>テキセイ</t>
    </rPh>
    <rPh sb="359" eb="361">
      <t>リョウキン</t>
    </rPh>
    <rPh sb="361" eb="363">
      <t>カイテイ</t>
    </rPh>
    <rPh sb="368" eb="369">
      <t>ツキ</t>
    </rPh>
    <rPh sb="369" eb="370">
      <t>ブン</t>
    </rPh>
    <rPh sb="393" eb="395">
      <t>ミコ</t>
    </rPh>
    <rPh sb="400" eb="402">
      <t>コンゴ</t>
    </rPh>
    <rPh sb="403" eb="405">
      <t>イジ</t>
    </rPh>
    <rPh sb="405" eb="408">
      <t>カンリヒ</t>
    </rPh>
    <rPh sb="409" eb="411">
      <t>サクゲン</t>
    </rPh>
    <rPh sb="413" eb="414">
      <t>ツト</t>
    </rPh>
    <rPh sb="419" eb="421">
      <t>キュウスイ</t>
    </rPh>
    <rPh sb="421" eb="423">
      <t>ゲンカ</t>
    </rPh>
    <rPh sb="424" eb="426">
      <t>ルイジ</t>
    </rPh>
    <rPh sb="426" eb="428">
      <t>ダンタイ</t>
    </rPh>
    <rPh sb="438" eb="440">
      <t>ゼンコク</t>
    </rPh>
    <rPh sb="440" eb="442">
      <t>ヘイキン</t>
    </rPh>
    <rPh sb="445" eb="446">
      <t>タカ</t>
    </rPh>
    <rPh sb="456" eb="458">
      <t>シセツ</t>
    </rPh>
    <rPh sb="458" eb="461">
      <t>リヨウリツ</t>
    </rPh>
    <rPh sb="462" eb="464">
      <t>ゼンコク</t>
    </rPh>
    <rPh sb="464" eb="466">
      <t>ヘイキン</t>
    </rPh>
    <rPh sb="467" eb="469">
      <t>ルイジ</t>
    </rPh>
    <rPh sb="469" eb="471">
      <t>ダンタイ</t>
    </rPh>
    <rPh sb="472" eb="473">
      <t>クラ</t>
    </rPh>
    <rPh sb="477" eb="479">
      <t>ウワマワ</t>
    </rPh>
    <rPh sb="488" eb="490">
      <t>シセツ</t>
    </rPh>
    <rPh sb="491" eb="494">
      <t>ユウコウテキ</t>
    </rPh>
    <rPh sb="495" eb="497">
      <t>リヨウ</t>
    </rPh>
    <rPh sb="505" eb="508">
      <t>ユウシュウリツ</t>
    </rPh>
    <rPh sb="509" eb="512">
      <t>ゼンネンド</t>
    </rPh>
    <rPh sb="519" eb="521">
      <t>ジョウショウ</t>
    </rPh>
    <rPh sb="534" eb="536">
      <t>ダンタイ</t>
    </rPh>
    <rPh sb="547" eb="548">
      <t>ツヅ</t>
    </rPh>
    <rPh sb="549" eb="551">
      <t>ロウスイ</t>
    </rPh>
    <rPh sb="551" eb="553">
      <t>チョウサ</t>
    </rPh>
    <rPh sb="554" eb="556">
      <t>テッテイ</t>
    </rPh>
    <rPh sb="559" eb="561">
      <t>コンゴ</t>
    </rPh>
    <rPh sb="565" eb="567">
      <t>モクヒョウ</t>
    </rPh>
    <rPh sb="568" eb="571">
      <t>コウリツテキ</t>
    </rPh>
    <rPh sb="572" eb="574">
      <t>シュウエキ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</si>
</sst>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
                  <c:v>0</c:v>
                </c:pt>
                <c:pt idx="1">
                  <c:v>0.88</c:v>
                </c:pt>
                <c:pt idx="2">
                  <c:v>0.73</c:v>
                </c:pt>
                <c:pt idx="3" formatCode="#,##0.00;&quot;△&quot;#,##0.00">
                  <c:v>0</c:v>
                </c:pt>
                <c:pt idx="4" formatCode="#,##0.00;&quot;△&quot;#,##0.00">
                  <c:v>0</c:v>
                </c:pt>
              </c:numCache>
            </c:numRef>
          </c:val>
          <c:extLst>
            <c:ext xmlns:c16="http://schemas.microsoft.com/office/drawing/2014/chart" uri="{C3380CC4-5D6E-409C-BE32-E72D297353CC}">
              <c16:uniqueId val="{00000000-1B45-48E0-B8C7-733BF6C27DD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c:v>
                </c:pt>
                <c:pt idx="4">
                  <c:v>0.36</c:v>
                </c:pt>
              </c:numCache>
            </c:numRef>
          </c:val>
          <c:smooth val="0"/>
          <c:extLst>
            <c:ext xmlns:c16="http://schemas.microsoft.com/office/drawing/2014/chart" uri="{C3380CC4-5D6E-409C-BE32-E72D297353CC}">
              <c16:uniqueId val="{00000001-1B45-48E0-B8C7-733BF6C27DD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78.84</c:v>
                </c:pt>
                <c:pt idx="1">
                  <c:v>80.28</c:v>
                </c:pt>
                <c:pt idx="2">
                  <c:v>85.05</c:v>
                </c:pt>
                <c:pt idx="3">
                  <c:v>82.46</c:v>
                </c:pt>
                <c:pt idx="4">
                  <c:v>80.010000000000005</c:v>
                </c:pt>
              </c:numCache>
            </c:numRef>
          </c:val>
          <c:extLst>
            <c:ext xmlns:c16="http://schemas.microsoft.com/office/drawing/2014/chart" uri="{C3380CC4-5D6E-409C-BE32-E72D297353CC}">
              <c16:uniqueId val="{00000000-47F3-4809-A5B6-54E41847E5B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49.38</c:v>
                </c:pt>
                <c:pt idx="4">
                  <c:v>50.09</c:v>
                </c:pt>
              </c:numCache>
            </c:numRef>
          </c:val>
          <c:smooth val="0"/>
          <c:extLst>
            <c:ext xmlns:c16="http://schemas.microsoft.com/office/drawing/2014/chart" uri="{C3380CC4-5D6E-409C-BE32-E72D297353CC}">
              <c16:uniqueId val="{00000001-47F3-4809-A5B6-54E41847E5B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91.68</c:v>
                </c:pt>
                <c:pt idx="1">
                  <c:v>89.06</c:v>
                </c:pt>
                <c:pt idx="2">
                  <c:v>85.09</c:v>
                </c:pt>
                <c:pt idx="3">
                  <c:v>86.08</c:v>
                </c:pt>
                <c:pt idx="4">
                  <c:v>90.35</c:v>
                </c:pt>
              </c:numCache>
            </c:numRef>
          </c:val>
          <c:extLst>
            <c:ext xmlns:c16="http://schemas.microsoft.com/office/drawing/2014/chart" uri="{C3380CC4-5D6E-409C-BE32-E72D297353CC}">
              <c16:uniqueId val="{00000000-F6D6-40BF-B553-D5FCCF4E805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F6D6-40BF-B553-D5FCCF4E805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91.35</c:v>
                </c:pt>
                <c:pt idx="1">
                  <c:v>92.04</c:v>
                </c:pt>
                <c:pt idx="2">
                  <c:v>96.25</c:v>
                </c:pt>
                <c:pt idx="3">
                  <c:v>98.87</c:v>
                </c:pt>
                <c:pt idx="4">
                  <c:v>97.72</c:v>
                </c:pt>
              </c:numCache>
            </c:numRef>
          </c:val>
          <c:extLst>
            <c:ext xmlns:c16="http://schemas.microsoft.com/office/drawing/2014/chart" uri="{C3380CC4-5D6E-409C-BE32-E72D297353CC}">
              <c16:uniqueId val="{00000000-AB42-4221-9875-F924178F24F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105.34</c:v>
                </c:pt>
                <c:pt idx="4">
                  <c:v>105.77</c:v>
                </c:pt>
              </c:numCache>
            </c:numRef>
          </c:val>
          <c:smooth val="0"/>
          <c:extLst>
            <c:ext xmlns:c16="http://schemas.microsoft.com/office/drawing/2014/chart" uri="{C3380CC4-5D6E-409C-BE32-E72D297353CC}">
              <c16:uniqueId val="{00000001-AB42-4221-9875-F924178F24F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14.12</c:v>
                </c:pt>
                <c:pt idx="1">
                  <c:v>17.38</c:v>
                </c:pt>
                <c:pt idx="2">
                  <c:v>20.38</c:v>
                </c:pt>
                <c:pt idx="3">
                  <c:v>22.65</c:v>
                </c:pt>
                <c:pt idx="4">
                  <c:v>25.83</c:v>
                </c:pt>
              </c:numCache>
            </c:numRef>
          </c:val>
          <c:extLst>
            <c:ext xmlns:c16="http://schemas.microsoft.com/office/drawing/2014/chart" uri="{C3380CC4-5D6E-409C-BE32-E72D297353CC}">
              <c16:uniqueId val="{00000000-206A-4A41-B92C-CF8D1E75355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47.5</c:v>
                </c:pt>
                <c:pt idx="4">
                  <c:v>48.41</c:v>
                </c:pt>
              </c:numCache>
            </c:numRef>
          </c:val>
          <c:smooth val="0"/>
          <c:extLst>
            <c:ext xmlns:c16="http://schemas.microsoft.com/office/drawing/2014/chart" uri="{C3380CC4-5D6E-409C-BE32-E72D297353CC}">
              <c16:uniqueId val="{00000001-206A-4A41-B92C-CF8D1E75355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11.94</c:v>
                </c:pt>
                <c:pt idx="1">
                  <c:v>14</c:v>
                </c:pt>
                <c:pt idx="2">
                  <c:v>14.28</c:v>
                </c:pt>
                <c:pt idx="3">
                  <c:v>5.22</c:v>
                </c:pt>
                <c:pt idx="4">
                  <c:v>9.67</c:v>
                </c:pt>
              </c:numCache>
            </c:numRef>
          </c:val>
          <c:extLst>
            <c:ext xmlns:c16="http://schemas.microsoft.com/office/drawing/2014/chart" uri="{C3380CC4-5D6E-409C-BE32-E72D297353CC}">
              <c16:uniqueId val="{00000000-DEEC-4640-8032-966067DD5A0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17.399999999999999</c:v>
                </c:pt>
                <c:pt idx="4">
                  <c:v>18.64</c:v>
                </c:pt>
              </c:numCache>
            </c:numRef>
          </c:val>
          <c:smooth val="0"/>
          <c:extLst>
            <c:ext xmlns:c16="http://schemas.microsoft.com/office/drawing/2014/chart" uri="{C3380CC4-5D6E-409C-BE32-E72D297353CC}">
              <c16:uniqueId val="{00000001-DEEC-4640-8032-966067DD5A0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121.04</c:v>
                </c:pt>
                <c:pt idx="1">
                  <c:v>137.31</c:v>
                </c:pt>
                <c:pt idx="2">
                  <c:v>142.65</c:v>
                </c:pt>
                <c:pt idx="3">
                  <c:v>149.68</c:v>
                </c:pt>
                <c:pt idx="4">
                  <c:v>150.83000000000001</c:v>
                </c:pt>
              </c:numCache>
            </c:numRef>
          </c:val>
          <c:extLst>
            <c:ext xmlns:c16="http://schemas.microsoft.com/office/drawing/2014/chart" uri="{C3380CC4-5D6E-409C-BE32-E72D297353CC}">
              <c16:uniqueId val="{00000000-F3EB-4FF1-A0A9-9929C0CB807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24.04</c:v>
                </c:pt>
                <c:pt idx="4">
                  <c:v>28.03</c:v>
                </c:pt>
              </c:numCache>
            </c:numRef>
          </c:val>
          <c:smooth val="0"/>
          <c:extLst>
            <c:ext xmlns:c16="http://schemas.microsoft.com/office/drawing/2014/chart" uri="{C3380CC4-5D6E-409C-BE32-E72D297353CC}">
              <c16:uniqueId val="{00000001-F3EB-4FF1-A0A9-9929C0CB807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30.61</c:v>
                </c:pt>
                <c:pt idx="1">
                  <c:v>36.86</c:v>
                </c:pt>
                <c:pt idx="2">
                  <c:v>87.6</c:v>
                </c:pt>
                <c:pt idx="3">
                  <c:v>104.05</c:v>
                </c:pt>
                <c:pt idx="4">
                  <c:v>110.7</c:v>
                </c:pt>
              </c:numCache>
            </c:numRef>
          </c:val>
          <c:extLst>
            <c:ext xmlns:c16="http://schemas.microsoft.com/office/drawing/2014/chart" uri="{C3380CC4-5D6E-409C-BE32-E72D297353CC}">
              <c16:uniqueId val="{00000000-7BDA-4927-8903-AC50031BADD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7BDA-4927-8903-AC50031BADD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966.43</c:v>
                </c:pt>
                <c:pt idx="1">
                  <c:v>958.87</c:v>
                </c:pt>
                <c:pt idx="2">
                  <c:v>920.76</c:v>
                </c:pt>
                <c:pt idx="3">
                  <c:v>911.76</c:v>
                </c:pt>
                <c:pt idx="4">
                  <c:v>848.4</c:v>
                </c:pt>
              </c:numCache>
            </c:numRef>
          </c:val>
          <c:extLst>
            <c:ext xmlns:c16="http://schemas.microsoft.com/office/drawing/2014/chart" uri="{C3380CC4-5D6E-409C-BE32-E72D297353CC}">
              <c16:uniqueId val="{00000000-3037-48F5-9438-5DF7B234556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585.59</c:v>
                </c:pt>
                <c:pt idx="4">
                  <c:v>561.34</c:v>
                </c:pt>
              </c:numCache>
            </c:numRef>
          </c:val>
          <c:smooth val="0"/>
          <c:extLst>
            <c:ext xmlns:c16="http://schemas.microsoft.com/office/drawing/2014/chart" uri="{C3380CC4-5D6E-409C-BE32-E72D297353CC}">
              <c16:uniqueId val="{00000001-3037-48F5-9438-5DF7B234556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80.59</c:v>
                </c:pt>
                <c:pt idx="1">
                  <c:v>82.79</c:v>
                </c:pt>
                <c:pt idx="2">
                  <c:v>82.9</c:v>
                </c:pt>
                <c:pt idx="3">
                  <c:v>77.97</c:v>
                </c:pt>
                <c:pt idx="4">
                  <c:v>81.510000000000005</c:v>
                </c:pt>
              </c:numCache>
            </c:numRef>
          </c:val>
          <c:extLst>
            <c:ext xmlns:c16="http://schemas.microsoft.com/office/drawing/2014/chart" uri="{C3380CC4-5D6E-409C-BE32-E72D297353CC}">
              <c16:uniqueId val="{00000000-5C2C-4440-82D9-48D4D520713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82.78</c:v>
                </c:pt>
                <c:pt idx="4">
                  <c:v>84.82</c:v>
                </c:pt>
              </c:numCache>
            </c:numRef>
          </c:val>
          <c:smooth val="0"/>
          <c:extLst>
            <c:ext xmlns:c16="http://schemas.microsoft.com/office/drawing/2014/chart" uri="{C3380CC4-5D6E-409C-BE32-E72D297353CC}">
              <c16:uniqueId val="{00000001-5C2C-4440-82D9-48D4D520713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217.81</c:v>
                </c:pt>
                <c:pt idx="1">
                  <c:v>212.72</c:v>
                </c:pt>
                <c:pt idx="2">
                  <c:v>214.03</c:v>
                </c:pt>
                <c:pt idx="3">
                  <c:v>225.07</c:v>
                </c:pt>
                <c:pt idx="4">
                  <c:v>216.41</c:v>
                </c:pt>
              </c:numCache>
            </c:numRef>
          </c:val>
          <c:extLst>
            <c:ext xmlns:c16="http://schemas.microsoft.com/office/drawing/2014/chart" uri="{C3380CC4-5D6E-409C-BE32-E72D297353CC}">
              <c16:uniqueId val="{00000000-2DE3-409B-9DE8-6579598B2CF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225.09</c:v>
                </c:pt>
                <c:pt idx="4">
                  <c:v>224.82</c:v>
                </c:pt>
              </c:numCache>
            </c:numRef>
          </c:val>
          <c:smooth val="0"/>
          <c:extLst>
            <c:ext xmlns:c16="http://schemas.microsoft.com/office/drawing/2014/chart" uri="{C3380CC4-5D6E-409C-BE32-E72D297353CC}">
              <c16:uniqueId val="{00000001-2DE3-409B-9DE8-6579598B2CF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6" zoomScale="82" zoomScaleNormal="82"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沖縄県　今帰仁村</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9370</v>
      </c>
      <c r="AM8" s="66"/>
      <c r="AN8" s="66"/>
      <c r="AO8" s="66"/>
      <c r="AP8" s="66"/>
      <c r="AQ8" s="66"/>
      <c r="AR8" s="66"/>
      <c r="AS8" s="66"/>
      <c r="AT8" s="37">
        <f>データ!$S$6</f>
        <v>39.93</v>
      </c>
      <c r="AU8" s="38"/>
      <c r="AV8" s="38"/>
      <c r="AW8" s="38"/>
      <c r="AX8" s="38"/>
      <c r="AY8" s="38"/>
      <c r="AZ8" s="38"/>
      <c r="BA8" s="38"/>
      <c r="BB8" s="55">
        <f>データ!$T$6</f>
        <v>234.66</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68.400000000000006</v>
      </c>
      <c r="J10" s="38"/>
      <c r="K10" s="38"/>
      <c r="L10" s="38"/>
      <c r="M10" s="38"/>
      <c r="N10" s="38"/>
      <c r="O10" s="65"/>
      <c r="P10" s="55">
        <f>データ!$P$6</f>
        <v>100</v>
      </c>
      <c r="Q10" s="55"/>
      <c r="R10" s="55"/>
      <c r="S10" s="55"/>
      <c r="T10" s="55"/>
      <c r="U10" s="55"/>
      <c r="V10" s="55"/>
      <c r="W10" s="66">
        <f>データ!$Q$6</f>
        <v>3107</v>
      </c>
      <c r="X10" s="66"/>
      <c r="Y10" s="66"/>
      <c r="Z10" s="66"/>
      <c r="AA10" s="66"/>
      <c r="AB10" s="66"/>
      <c r="AC10" s="66"/>
      <c r="AD10" s="2"/>
      <c r="AE10" s="2"/>
      <c r="AF10" s="2"/>
      <c r="AG10" s="2"/>
      <c r="AH10" s="2"/>
      <c r="AI10" s="2"/>
      <c r="AJ10" s="2"/>
      <c r="AK10" s="2"/>
      <c r="AL10" s="66">
        <f>データ!$U$6</f>
        <v>8937</v>
      </c>
      <c r="AM10" s="66"/>
      <c r="AN10" s="66"/>
      <c r="AO10" s="66"/>
      <c r="AP10" s="66"/>
      <c r="AQ10" s="66"/>
      <c r="AR10" s="66"/>
      <c r="AS10" s="66"/>
      <c r="AT10" s="37">
        <f>データ!$V$6</f>
        <v>39.93</v>
      </c>
      <c r="AU10" s="38"/>
      <c r="AV10" s="38"/>
      <c r="AW10" s="38"/>
      <c r="AX10" s="38"/>
      <c r="AY10" s="38"/>
      <c r="AZ10" s="38"/>
      <c r="BA10" s="38"/>
      <c r="BB10" s="55">
        <f>データ!$W$6</f>
        <v>223.82</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1r7fXx2mCvRLiRzYbCzzh/5BkOwyh1VSlh1aWEL6c9l8w03vngQxV7zt97Cry2r5QYJ5DyK/VJ3ZeDVT82Fag==" saltValue="OEom2qrjdbc5ZajQMcqOk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473065</v>
      </c>
      <c r="D6" s="20">
        <f t="shared" si="3"/>
        <v>46</v>
      </c>
      <c r="E6" s="20">
        <f t="shared" si="3"/>
        <v>1</v>
      </c>
      <c r="F6" s="20">
        <f t="shared" si="3"/>
        <v>0</v>
      </c>
      <c r="G6" s="20">
        <f t="shared" si="3"/>
        <v>1</v>
      </c>
      <c r="H6" s="20" t="str">
        <f t="shared" si="3"/>
        <v>沖縄県　今帰仁村</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68.400000000000006</v>
      </c>
      <c r="P6" s="21">
        <f t="shared" si="3"/>
        <v>100</v>
      </c>
      <c r="Q6" s="21">
        <f t="shared" si="3"/>
        <v>3107</v>
      </c>
      <c r="R6" s="21">
        <f t="shared" si="3"/>
        <v>9370</v>
      </c>
      <c r="S6" s="21">
        <f t="shared" si="3"/>
        <v>39.93</v>
      </c>
      <c r="T6" s="21">
        <f t="shared" si="3"/>
        <v>234.66</v>
      </c>
      <c r="U6" s="21">
        <f t="shared" si="3"/>
        <v>8937</v>
      </c>
      <c r="V6" s="21">
        <f t="shared" si="3"/>
        <v>39.93</v>
      </c>
      <c r="W6" s="21">
        <f t="shared" si="3"/>
        <v>223.82</v>
      </c>
      <c r="X6" s="22">
        <f>IF(X7="",NA(),X7)</f>
        <v>91.35</v>
      </c>
      <c r="Y6" s="22">
        <f t="shared" ref="Y6:AG6" si="4">IF(Y7="",NA(),Y7)</f>
        <v>92.04</v>
      </c>
      <c r="Z6" s="22">
        <f t="shared" si="4"/>
        <v>96.25</v>
      </c>
      <c r="AA6" s="22">
        <f t="shared" si="4"/>
        <v>98.87</v>
      </c>
      <c r="AB6" s="22">
        <f t="shared" si="4"/>
        <v>97.72</v>
      </c>
      <c r="AC6" s="22">
        <f t="shared" si="4"/>
        <v>104.47</v>
      </c>
      <c r="AD6" s="22">
        <f t="shared" si="4"/>
        <v>103.81</v>
      </c>
      <c r="AE6" s="22">
        <f t="shared" si="4"/>
        <v>104.35</v>
      </c>
      <c r="AF6" s="22">
        <f t="shared" si="4"/>
        <v>105.34</v>
      </c>
      <c r="AG6" s="22">
        <f t="shared" si="4"/>
        <v>105.77</v>
      </c>
      <c r="AH6" s="21" t="str">
        <f>IF(AH7="","",IF(AH7="-","【-】","【"&amp;SUBSTITUTE(TEXT(AH7,"#,##0.00"),"-","△")&amp;"】"))</f>
        <v>【111.39】</v>
      </c>
      <c r="AI6" s="22">
        <f>IF(AI7="",NA(),AI7)</f>
        <v>121.04</v>
      </c>
      <c r="AJ6" s="22">
        <f t="shared" ref="AJ6:AR6" si="5">IF(AJ7="",NA(),AJ7)</f>
        <v>137.31</v>
      </c>
      <c r="AK6" s="22">
        <f t="shared" si="5"/>
        <v>142.65</v>
      </c>
      <c r="AL6" s="22">
        <f t="shared" si="5"/>
        <v>149.68</v>
      </c>
      <c r="AM6" s="22">
        <f t="shared" si="5"/>
        <v>150.83000000000001</v>
      </c>
      <c r="AN6" s="22">
        <f t="shared" si="5"/>
        <v>16.399999999999999</v>
      </c>
      <c r="AO6" s="22">
        <f t="shared" si="5"/>
        <v>25.66</v>
      </c>
      <c r="AP6" s="22">
        <f t="shared" si="5"/>
        <v>21.69</v>
      </c>
      <c r="AQ6" s="22">
        <f t="shared" si="5"/>
        <v>24.04</v>
      </c>
      <c r="AR6" s="22">
        <f t="shared" si="5"/>
        <v>28.03</v>
      </c>
      <c r="AS6" s="21" t="str">
        <f>IF(AS7="","",IF(AS7="-","【-】","【"&amp;SUBSTITUTE(TEXT(AS7,"#,##0.00"),"-","△")&amp;"】"))</f>
        <v>【1.30】</v>
      </c>
      <c r="AT6" s="22">
        <f>IF(AT7="",NA(),AT7)</f>
        <v>30.61</v>
      </c>
      <c r="AU6" s="22">
        <f t="shared" ref="AU6:BC6" si="6">IF(AU7="",NA(),AU7)</f>
        <v>36.86</v>
      </c>
      <c r="AV6" s="22">
        <f t="shared" si="6"/>
        <v>87.6</v>
      </c>
      <c r="AW6" s="22">
        <f t="shared" si="6"/>
        <v>104.05</v>
      </c>
      <c r="AX6" s="22">
        <f t="shared" si="6"/>
        <v>110.7</v>
      </c>
      <c r="AY6" s="22">
        <f t="shared" si="6"/>
        <v>293.23</v>
      </c>
      <c r="AZ6" s="22">
        <f t="shared" si="6"/>
        <v>300.14</v>
      </c>
      <c r="BA6" s="22">
        <f t="shared" si="6"/>
        <v>301.04000000000002</v>
      </c>
      <c r="BB6" s="22">
        <f t="shared" si="6"/>
        <v>305.08</v>
      </c>
      <c r="BC6" s="22">
        <f t="shared" si="6"/>
        <v>305.33999999999997</v>
      </c>
      <c r="BD6" s="21" t="str">
        <f>IF(BD7="","",IF(BD7="-","【-】","【"&amp;SUBSTITUTE(TEXT(BD7,"#,##0.00"),"-","△")&amp;"】"))</f>
        <v>【261.51】</v>
      </c>
      <c r="BE6" s="22">
        <f>IF(BE7="",NA(),BE7)</f>
        <v>966.43</v>
      </c>
      <c r="BF6" s="22">
        <f t="shared" ref="BF6:BN6" si="7">IF(BF7="",NA(),BF7)</f>
        <v>958.87</v>
      </c>
      <c r="BG6" s="22">
        <f t="shared" si="7"/>
        <v>920.76</v>
      </c>
      <c r="BH6" s="22">
        <f t="shared" si="7"/>
        <v>911.76</v>
      </c>
      <c r="BI6" s="22">
        <f t="shared" si="7"/>
        <v>848.4</v>
      </c>
      <c r="BJ6" s="22">
        <f t="shared" si="7"/>
        <v>542.29999999999995</v>
      </c>
      <c r="BK6" s="22">
        <f t="shared" si="7"/>
        <v>566.65</v>
      </c>
      <c r="BL6" s="22">
        <f t="shared" si="7"/>
        <v>551.62</v>
      </c>
      <c r="BM6" s="22">
        <f t="shared" si="7"/>
        <v>585.59</v>
      </c>
      <c r="BN6" s="22">
        <f t="shared" si="7"/>
        <v>561.34</v>
      </c>
      <c r="BO6" s="21" t="str">
        <f>IF(BO7="","",IF(BO7="-","【-】","【"&amp;SUBSTITUTE(TEXT(BO7,"#,##0.00"),"-","△")&amp;"】"))</f>
        <v>【265.16】</v>
      </c>
      <c r="BP6" s="22">
        <f>IF(BP7="",NA(),BP7)</f>
        <v>80.59</v>
      </c>
      <c r="BQ6" s="22">
        <f t="shared" ref="BQ6:BY6" si="8">IF(BQ7="",NA(),BQ7)</f>
        <v>82.79</v>
      </c>
      <c r="BR6" s="22">
        <f t="shared" si="8"/>
        <v>82.9</v>
      </c>
      <c r="BS6" s="22">
        <f t="shared" si="8"/>
        <v>77.97</v>
      </c>
      <c r="BT6" s="22">
        <f t="shared" si="8"/>
        <v>81.510000000000005</v>
      </c>
      <c r="BU6" s="22">
        <f t="shared" si="8"/>
        <v>87.51</v>
      </c>
      <c r="BV6" s="22">
        <f t="shared" si="8"/>
        <v>84.77</v>
      </c>
      <c r="BW6" s="22">
        <f t="shared" si="8"/>
        <v>87.11</v>
      </c>
      <c r="BX6" s="22">
        <f t="shared" si="8"/>
        <v>82.78</v>
      </c>
      <c r="BY6" s="22">
        <f t="shared" si="8"/>
        <v>84.82</v>
      </c>
      <c r="BZ6" s="21" t="str">
        <f>IF(BZ7="","",IF(BZ7="-","【-】","【"&amp;SUBSTITUTE(TEXT(BZ7,"#,##0.00"),"-","△")&amp;"】"))</f>
        <v>【102.35】</v>
      </c>
      <c r="CA6" s="22">
        <f>IF(CA7="",NA(),CA7)</f>
        <v>217.81</v>
      </c>
      <c r="CB6" s="22">
        <f t="shared" ref="CB6:CJ6" si="9">IF(CB7="",NA(),CB7)</f>
        <v>212.72</v>
      </c>
      <c r="CC6" s="22">
        <f t="shared" si="9"/>
        <v>214.03</v>
      </c>
      <c r="CD6" s="22">
        <f t="shared" si="9"/>
        <v>225.07</v>
      </c>
      <c r="CE6" s="22">
        <f t="shared" si="9"/>
        <v>216.41</v>
      </c>
      <c r="CF6" s="22">
        <f t="shared" si="9"/>
        <v>218.42</v>
      </c>
      <c r="CG6" s="22">
        <f t="shared" si="9"/>
        <v>227.27</v>
      </c>
      <c r="CH6" s="22">
        <f t="shared" si="9"/>
        <v>223.98</v>
      </c>
      <c r="CI6" s="22">
        <f t="shared" si="9"/>
        <v>225.09</v>
      </c>
      <c r="CJ6" s="22">
        <f t="shared" si="9"/>
        <v>224.82</v>
      </c>
      <c r="CK6" s="21" t="str">
        <f>IF(CK7="","",IF(CK7="-","【-】","【"&amp;SUBSTITUTE(TEXT(CK7,"#,##0.00"),"-","△")&amp;"】"))</f>
        <v>【167.74】</v>
      </c>
      <c r="CL6" s="22">
        <f>IF(CL7="",NA(),CL7)</f>
        <v>78.84</v>
      </c>
      <c r="CM6" s="22">
        <f t="shared" ref="CM6:CU6" si="10">IF(CM7="",NA(),CM7)</f>
        <v>80.28</v>
      </c>
      <c r="CN6" s="22">
        <f t="shared" si="10"/>
        <v>85.05</v>
      </c>
      <c r="CO6" s="22">
        <f t="shared" si="10"/>
        <v>82.46</v>
      </c>
      <c r="CP6" s="22">
        <f t="shared" si="10"/>
        <v>80.010000000000005</v>
      </c>
      <c r="CQ6" s="22">
        <f t="shared" si="10"/>
        <v>50.24</v>
      </c>
      <c r="CR6" s="22">
        <f t="shared" si="10"/>
        <v>50.29</v>
      </c>
      <c r="CS6" s="22">
        <f t="shared" si="10"/>
        <v>49.64</v>
      </c>
      <c r="CT6" s="22">
        <f t="shared" si="10"/>
        <v>49.38</v>
      </c>
      <c r="CU6" s="22">
        <f t="shared" si="10"/>
        <v>50.09</v>
      </c>
      <c r="CV6" s="21" t="str">
        <f>IF(CV7="","",IF(CV7="-","【-】","【"&amp;SUBSTITUTE(TEXT(CV7,"#,##0.00"),"-","△")&amp;"】"))</f>
        <v>【60.29】</v>
      </c>
      <c r="CW6" s="22">
        <f>IF(CW7="",NA(),CW7)</f>
        <v>91.68</v>
      </c>
      <c r="CX6" s="22">
        <f t="shared" ref="CX6:DF6" si="11">IF(CX7="",NA(),CX7)</f>
        <v>89.06</v>
      </c>
      <c r="CY6" s="22">
        <f t="shared" si="11"/>
        <v>85.09</v>
      </c>
      <c r="CZ6" s="22">
        <f t="shared" si="11"/>
        <v>86.08</v>
      </c>
      <c r="DA6" s="22">
        <f t="shared" si="11"/>
        <v>90.35</v>
      </c>
      <c r="DB6" s="22">
        <f t="shared" si="11"/>
        <v>78.650000000000006</v>
      </c>
      <c r="DC6" s="22">
        <f t="shared" si="11"/>
        <v>77.73</v>
      </c>
      <c r="DD6" s="22">
        <f t="shared" si="11"/>
        <v>78.09</v>
      </c>
      <c r="DE6" s="22">
        <f t="shared" si="11"/>
        <v>78.010000000000005</v>
      </c>
      <c r="DF6" s="22">
        <f t="shared" si="11"/>
        <v>77.599999999999994</v>
      </c>
      <c r="DG6" s="21" t="str">
        <f>IF(DG7="","",IF(DG7="-","【-】","【"&amp;SUBSTITUTE(TEXT(DG7,"#,##0.00"),"-","△")&amp;"】"))</f>
        <v>【90.12】</v>
      </c>
      <c r="DH6" s="22">
        <f>IF(DH7="",NA(),DH7)</f>
        <v>14.12</v>
      </c>
      <c r="DI6" s="22">
        <f t="shared" ref="DI6:DQ6" si="12">IF(DI7="",NA(),DI7)</f>
        <v>17.38</v>
      </c>
      <c r="DJ6" s="22">
        <f t="shared" si="12"/>
        <v>20.38</v>
      </c>
      <c r="DK6" s="22">
        <f t="shared" si="12"/>
        <v>22.65</v>
      </c>
      <c r="DL6" s="22">
        <f t="shared" si="12"/>
        <v>25.83</v>
      </c>
      <c r="DM6" s="22">
        <f t="shared" si="12"/>
        <v>45.14</v>
      </c>
      <c r="DN6" s="22">
        <f t="shared" si="12"/>
        <v>45.85</v>
      </c>
      <c r="DO6" s="22">
        <f t="shared" si="12"/>
        <v>47.31</v>
      </c>
      <c r="DP6" s="22">
        <f t="shared" si="12"/>
        <v>47.5</v>
      </c>
      <c r="DQ6" s="22">
        <f t="shared" si="12"/>
        <v>48.41</v>
      </c>
      <c r="DR6" s="21" t="str">
        <f>IF(DR7="","",IF(DR7="-","【-】","【"&amp;SUBSTITUTE(TEXT(DR7,"#,##0.00"),"-","△")&amp;"】"))</f>
        <v>【50.88】</v>
      </c>
      <c r="DS6" s="22">
        <f>IF(DS7="",NA(),DS7)</f>
        <v>11.94</v>
      </c>
      <c r="DT6" s="22">
        <f t="shared" ref="DT6:EB6" si="13">IF(DT7="",NA(),DT7)</f>
        <v>14</v>
      </c>
      <c r="DU6" s="22">
        <f t="shared" si="13"/>
        <v>14.28</v>
      </c>
      <c r="DV6" s="22">
        <f t="shared" si="13"/>
        <v>5.22</v>
      </c>
      <c r="DW6" s="22">
        <f t="shared" si="13"/>
        <v>9.67</v>
      </c>
      <c r="DX6" s="22">
        <f t="shared" si="13"/>
        <v>13.58</v>
      </c>
      <c r="DY6" s="22">
        <f t="shared" si="13"/>
        <v>14.13</v>
      </c>
      <c r="DZ6" s="22">
        <f t="shared" si="13"/>
        <v>16.77</v>
      </c>
      <c r="EA6" s="22">
        <f t="shared" si="13"/>
        <v>17.399999999999999</v>
      </c>
      <c r="EB6" s="22">
        <f t="shared" si="13"/>
        <v>18.64</v>
      </c>
      <c r="EC6" s="21" t="str">
        <f>IF(EC7="","",IF(EC7="-","【-】","【"&amp;SUBSTITUTE(TEXT(EC7,"#,##0.00"),"-","△")&amp;"】"))</f>
        <v>【22.30】</v>
      </c>
      <c r="ED6" s="21">
        <f>IF(ED7="",NA(),ED7)</f>
        <v>0</v>
      </c>
      <c r="EE6" s="22">
        <f t="shared" ref="EE6:EM6" si="14">IF(EE7="",NA(),EE7)</f>
        <v>0.88</v>
      </c>
      <c r="EF6" s="22">
        <f t="shared" si="14"/>
        <v>0.73</v>
      </c>
      <c r="EG6" s="21">
        <f t="shared" si="14"/>
        <v>0</v>
      </c>
      <c r="EH6" s="21">
        <f t="shared" si="14"/>
        <v>0</v>
      </c>
      <c r="EI6" s="22">
        <f t="shared" si="14"/>
        <v>0.44</v>
      </c>
      <c r="EJ6" s="22">
        <f t="shared" si="14"/>
        <v>0.52</v>
      </c>
      <c r="EK6" s="22">
        <f t="shared" si="14"/>
        <v>0.47</v>
      </c>
      <c r="EL6" s="22">
        <f t="shared" si="14"/>
        <v>0.4</v>
      </c>
      <c r="EM6" s="22">
        <f t="shared" si="14"/>
        <v>0.36</v>
      </c>
      <c r="EN6" s="21" t="str">
        <f>IF(EN7="","",IF(EN7="-","【-】","【"&amp;SUBSTITUTE(TEXT(EN7,"#,##0.00"),"-","△")&amp;"】"))</f>
        <v>【0.66】</v>
      </c>
    </row>
    <row r="7" spans="1:144" s="23" customFormat="1" x14ac:dyDescent="0.15">
      <c r="A7" s="15"/>
      <c r="B7" s="24">
        <v>2021</v>
      </c>
      <c r="C7" s="24">
        <v>473065</v>
      </c>
      <c r="D7" s="24">
        <v>46</v>
      </c>
      <c r="E7" s="24">
        <v>1</v>
      </c>
      <c r="F7" s="24">
        <v>0</v>
      </c>
      <c r="G7" s="24">
        <v>1</v>
      </c>
      <c r="H7" s="24" t="s">
        <v>93</v>
      </c>
      <c r="I7" s="24" t="s">
        <v>94</v>
      </c>
      <c r="J7" s="24" t="s">
        <v>95</v>
      </c>
      <c r="K7" s="24" t="s">
        <v>96</v>
      </c>
      <c r="L7" s="24" t="s">
        <v>97</v>
      </c>
      <c r="M7" s="24" t="s">
        <v>98</v>
      </c>
      <c r="N7" s="25" t="s">
        <v>99</v>
      </c>
      <c r="O7" s="25">
        <v>68.400000000000006</v>
      </c>
      <c r="P7" s="25">
        <v>100</v>
      </c>
      <c r="Q7" s="25">
        <v>3107</v>
      </c>
      <c r="R7" s="25">
        <v>9370</v>
      </c>
      <c r="S7" s="25">
        <v>39.93</v>
      </c>
      <c r="T7" s="25">
        <v>234.66</v>
      </c>
      <c r="U7" s="25">
        <v>8937</v>
      </c>
      <c r="V7" s="25">
        <v>39.93</v>
      </c>
      <c r="W7" s="25">
        <v>223.82</v>
      </c>
      <c r="X7" s="25">
        <v>91.35</v>
      </c>
      <c r="Y7" s="25">
        <v>92.04</v>
      </c>
      <c r="Z7" s="25">
        <v>96.25</v>
      </c>
      <c r="AA7" s="25">
        <v>98.87</v>
      </c>
      <c r="AB7" s="25">
        <v>97.72</v>
      </c>
      <c r="AC7" s="25">
        <v>104.47</v>
      </c>
      <c r="AD7" s="25">
        <v>103.81</v>
      </c>
      <c r="AE7" s="25">
        <v>104.35</v>
      </c>
      <c r="AF7" s="25">
        <v>105.34</v>
      </c>
      <c r="AG7" s="25">
        <v>105.77</v>
      </c>
      <c r="AH7" s="25">
        <v>111.39</v>
      </c>
      <c r="AI7" s="25">
        <v>121.04</v>
      </c>
      <c r="AJ7" s="25">
        <v>137.31</v>
      </c>
      <c r="AK7" s="25">
        <v>142.65</v>
      </c>
      <c r="AL7" s="25">
        <v>149.68</v>
      </c>
      <c r="AM7" s="25">
        <v>150.83000000000001</v>
      </c>
      <c r="AN7" s="25">
        <v>16.399999999999999</v>
      </c>
      <c r="AO7" s="25">
        <v>25.66</v>
      </c>
      <c r="AP7" s="25">
        <v>21.69</v>
      </c>
      <c r="AQ7" s="25">
        <v>24.04</v>
      </c>
      <c r="AR7" s="25">
        <v>28.03</v>
      </c>
      <c r="AS7" s="25">
        <v>1.3</v>
      </c>
      <c r="AT7" s="25">
        <v>30.61</v>
      </c>
      <c r="AU7" s="25">
        <v>36.86</v>
      </c>
      <c r="AV7" s="25">
        <v>87.6</v>
      </c>
      <c r="AW7" s="25">
        <v>104.05</v>
      </c>
      <c r="AX7" s="25">
        <v>110.7</v>
      </c>
      <c r="AY7" s="25">
        <v>293.23</v>
      </c>
      <c r="AZ7" s="25">
        <v>300.14</v>
      </c>
      <c r="BA7" s="25">
        <v>301.04000000000002</v>
      </c>
      <c r="BB7" s="25">
        <v>305.08</v>
      </c>
      <c r="BC7" s="25">
        <v>305.33999999999997</v>
      </c>
      <c r="BD7" s="25">
        <v>261.51</v>
      </c>
      <c r="BE7" s="25">
        <v>966.43</v>
      </c>
      <c r="BF7" s="25">
        <v>958.87</v>
      </c>
      <c r="BG7" s="25">
        <v>920.76</v>
      </c>
      <c r="BH7" s="25">
        <v>911.76</v>
      </c>
      <c r="BI7" s="25">
        <v>848.4</v>
      </c>
      <c r="BJ7" s="25">
        <v>542.29999999999995</v>
      </c>
      <c r="BK7" s="25">
        <v>566.65</v>
      </c>
      <c r="BL7" s="25">
        <v>551.62</v>
      </c>
      <c r="BM7" s="25">
        <v>585.59</v>
      </c>
      <c r="BN7" s="25">
        <v>561.34</v>
      </c>
      <c r="BO7" s="25">
        <v>265.16000000000003</v>
      </c>
      <c r="BP7" s="25">
        <v>80.59</v>
      </c>
      <c r="BQ7" s="25">
        <v>82.79</v>
      </c>
      <c r="BR7" s="25">
        <v>82.9</v>
      </c>
      <c r="BS7" s="25">
        <v>77.97</v>
      </c>
      <c r="BT7" s="25">
        <v>81.510000000000005</v>
      </c>
      <c r="BU7" s="25">
        <v>87.51</v>
      </c>
      <c r="BV7" s="25">
        <v>84.77</v>
      </c>
      <c r="BW7" s="25">
        <v>87.11</v>
      </c>
      <c r="BX7" s="25">
        <v>82.78</v>
      </c>
      <c r="BY7" s="25">
        <v>84.82</v>
      </c>
      <c r="BZ7" s="25">
        <v>102.35</v>
      </c>
      <c r="CA7" s="25">
        <v>217.81</v>
      </c>
      <c r="CB7" s="25">
        <v>212.72</v>
      </c>
      <c r="CC7" s="25">
        <v>214.03</v>
      </c>
      <c r="CD7" s="25">
        <v>225.07</v>
      </c>
      <c r="CE7" s="25">
        <v>216.41</v>
      </c>
      <c r="CF7" s="25">
        <v>218.42</v>
      </c>
      <c r="CG7" s="25">
        <v>227.27</v>
      </c>
      <c r="CH7" s="25">
        <v>223.98</v>
      </c>
      <c r="CI7" s="25">
        <v>225.09</v>
      </c>
      <c r="CJ7" s="25">
        <v>224.82</v>
      </c>
      <c r="CK7" s="25">
        <v>167.74</v>
      </c>
      <c r="CL7" s="25">
        <v>78.84</v>
      </c>
      <c r="CM7" s="25">
        <v>80.28</v>
      </c>
      <c r="CN7" s="25">
        <v>85.05</v>
      </c>
      <c r="CO7" s="25">
        <v>82.46</v>
      </c>
      <c r="CP7" s="25">
        <v>80.010000000000005</v>
      </c>
      <c r="CQ7" s="25">
        <v>50.24</v>
      </c>
      <c r="CR7" s="25">
        <v>50.29</v>
      </c>
      <c r="CS7" s="25">
        <v>49.64</v>
      </c>
      <c r="CT7" s="25">
        <v>49.38</v>
      </c>
      <c r="CU7" s="25">
        <v>50.09</v>
      </c>
      <c r="CV7" s="25">
        <v>60.29</v>
      </c>
      <c r="CW7" s="25">
        <v>91.68</v>
      </c>
      <c r="CX7" s="25">
        <v>89.06</v>
      </c>
      <c r="CY7" s="25">
        <v>85.09</v>
      </c>
      <c r="CZ7" s="25">
        <v>86.08</v>
      </c>
      <c r="DA7" s="25">
        <v>90.35</v>
      </c>
      <c r="DB7" s="25">
        <v>78.650000000000006</v>
      </c>
      <c r="DC7" s="25">
        <v>77.73</v>
      </c>
      <c r="DD7" s="25">
        <v>78.09</v>
      </c>
      <c r="DE7" s="25">
        <v>78.010000000000005</v>
      </c>
      <c r="DF7" s="25">
        <v>77.599999999999994</v>
      </c>
      <c r="DG7" s="25">
        <v>90.12</v>
      </c>
      <c r="DH7" s="25">
        <v>14.12</v>
      </c>
      <c r="DI7" s="25">
        <v>17.38</v>
      </c>
      <c r="DJ7" s="25">
        <v>20.38</v>
      </c>
      <c r="DK7" s="25">
        <v>22.65</v>
      </c>
      <c r="DL7" s="25">
        <v>25.83</v>
      </c>
      <c r="DM7" s="25">
        <v>45.14</v>
      </c>
      <c r="DN7" s="25">
        <v>45.85</v>
      </c>
      <c r="DO7" s="25">
        <v>47.31</v>
      </c>
      <c r="DP7" s="25">
        <v>47.5</v>
      </c>
      <c r="DQ7" s="25">
        <v>48.41</v>
      </c>
      <c r="DR7" s="25">
        <v>50.88</v>
      </c>
      <c r="DS7" s="25">
        <v>11.94</v>
      </c>
      <c r="DT7" s="25">
        <v>14</v>
      </c>
      <c r="DU7" s="25">
        <v>14.28</v>
      </c>
      <c r="DV7" s="25">
        <v>5.22</v>
      </c>
      <c r="DW7" s="25">
        <v>9.67</v>
      </c>
      <c r="DX7" s="25">
        <v>13.58</v>
      </c>
      <c r="DY7" s="25">
        <v>14.13</v>
      </c>
      <c r="DZ7" s="25">
        <v>16.77</v>
      </c>
      <c r="EA7" s="25">
        <v>17.399999999999999</v>
      </c>
      <c r="EB7" s="25">
        <v>18.64</v>
      </c>
      <c r="EC7" s="25">
        <v>22.3</v>
      </c>
      <c r="ED7" s="25">
        <v>0</v>
      </c>
      <c r="EE7" s="25">
        <v>0.88</v>
      </c>
      <c r="EF7" s="25">
        <v>0.73</v>
      </c>
      <c r="EG7" s="25">
        <v>0</v>
      </c>
      <c r="EH7" s="25">
        <v>0</v>
      </c>
      <c r="EI7" s="25">
        <v>0.44</v>
      </c>
      <c r="EJ7" s="25">
        <v>0.52</v>
      </c>
      <c r="EK7" s="25">
        <v>0.47</v>
      </c>
      <c r="EL7" s="25">
        <v>0.4</v>
      </c>
      <c r="EM7" s="25">
        <v>0.36</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2023-01-19T03:00:01Z</cp:lastPrinted>
  <dcterms:created xsi:type="dcterms:W3CDTF">2022-12-01T01:07:30Z</dcterms:created>
  <dcterms:modified xsi:type="dcterms:W3CDTF">2023-01-19T03:00:06Z</dcterms:modified>
  <cp:category/>
</cp:coreProperties>
</file>