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92leynQHiYgb3IIxHZzhQfj9aqR7BpsULMOpUpXoJeHLlHtu0iq0wdQxPe1wKEmgJNKxrM0y9aHqwjMtke4D5w==" workbookSaltValue="ZDbSWaZL1dojQZB6vwQa7Q=="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<sst xmlns="http://schemas.openxmlformats.org/spreadsheetml/2006/main" xmlns:r="http://schemas.openxmlformats.org/officeDocument/2006/relationships" count="111" uniqueCount="111">
  <si>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</si>
  <si>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</si>
  <si>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</si>
  <si>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</si>
  <si>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</si>
  <si>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</si>
  <si>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</si>
  <si>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</si>
  <si>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</si>
  <si>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</si>
  <si>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</si>
  <si>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</si>
  <si>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</si>
  <si>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</si>
  <si>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</si>
  <si>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</si>
  <si>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</si>
  <si>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</si>
  <si>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</si>
  <si>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</si>
  <si>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</si>
  <si>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</si>
  <si>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</si>
  <si>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</si>
  <si>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</si>
  <si>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</si>
  <si>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</si>
  <si>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</si>
  <si>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</si>
  <si>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</si>
  <si>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</si>
  <si>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</si>
  <si>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 xml:space="preserve">①有形固定資産減価償却率　平成28年度までに簡易水道の統合に向けた施設等を更新してきたため、全国平均、類似団体と比べて数値が低い。
②管路経年化率　全国平均及び類似団体よりも下回ってはいるが、耐用年数超過の管路が増加しているため順次計画的に更新する必要がある。
③管路更新率　類似団体に比べ数値は下回っているが、今後耐用年数超過の管路が増加することから計画的に更新するため資本の確保に努める。
</t>
  </si>
  <si>
    <t>類似団体平均値（平均値）</t>
  </si>
  <si>
    <t>⑤料金回収率(％)</t>
    <rPh sb="1" eb="3">
      <t>リョウキン</t>
    </rPh>
    <rPh sb="3" eb="5">
      <t>カイシュウ</t>
    </rPh>
    <rPh sb="5" eb="6">
      <t>リツ</t>
    </rPh>
    <phoneticPr fontId="1"/>
  </si>
  <si>
    <t>【】</t>
  </si>
  <si>
    <t>令和5年度全国平均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</si>
  <si>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</si>
  <si>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</si>
  <si>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</si>
  <si>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</si>
  <si>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</si>
  <si>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</si>
  <si>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</si>
  <si>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</si>
  <si>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</si>
  <si>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</si>
  <si>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</si>
  <si>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</si>
  <si>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</si>
  <si>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</si>
  <si>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</si>
  <si>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</si>
  <si>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</si>
  <si>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</si>
  <si>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</si>
  <si>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</si>
  <si>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</si>
  <si>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</si>
  <si>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</si>
  <si>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</si>
  <si>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</si>
  <si>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</si>
  <si>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</si>
  <si>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</si>
  <si>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</si>
  <si>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</si>
  <si>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沖縄県　今帰仁村</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</si>
  <si>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</si>
  <si>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</si>
  <si>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</si>
  <si>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</si>
  <si>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</si>
  <si>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</si>
  <si>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</si>
  <si>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</si>
  <si>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</si>
  <si>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</si>
  <si>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</si>
  <si>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A8</t>
  </si>
  <si>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</si>
  <si>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</si>
  <si>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</si>
  <si>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</si>
  <si>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</si>
  <si>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</si>
  <si>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</si>
  <si>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</si>
  <si>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</si>
  <si>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</si>
  <si>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</si>
  <si>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</si>
  <si>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</si>
  <si>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</si>
  <si>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</si>
  <si>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</si>
  <si>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</si>
  <si>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</si>
  <si>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</si>
  <si>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</si>
  <si>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</si>
  <si>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</si>
  <si>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</si>
  <si>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</si>
  <si>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</si>
  <si>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</si>
  <si>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</si>
  <si>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</si>
  <si>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</si>
  <si>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　本年度は106％以上となり年々比率は増加傾向にあり類似団体に近づいてきたが、一般会計からの繰入金の基準額確保及び更なる経費削減に取り組む必要がある。</t>
    </r>
    <r>
      <rPr>
        <sz val="11"/>
        <color auto="1"/>
        <rFont val="ＭＳ ゴシック"/>
      </rPr>
      <t xml:space="preserve">
②累積欠損金比率　企業会計適用した平成26年度から赤字が続いているため累積欠損金が全国平均及び類似団体を大きく上回っている。
③流動比率　全国平均及び類似団体を大幅に下回っているのは、企業債残高の元利償還金が多額にのぼっているためである。
④企業債残高対給水収益比率　平成28年度の上水道への統合のため国庫補助と企業債等を資本に建設改良工事を実施してきたため高い比率となっている。年々比率は下降傾向にあり類似団体に近づいてきたが新規の借り入れもあり、施設の計画的な更新が必要である。
⑤料金回収率　料金改定(R4.6月分より)をしており、全国平均及び類似団体より昨年度より上回った。今後も維持管理費の削減に努める。
⑥給水原価　類似団体より下回っているが、全国平均よりは高くなっている。　
⑦施設利用率　全国平均、類似団体と比べともに上回っていることから、施設が有効的に利用されている。
⑧有収率　前年度より1.59％下降しており、全国平均及び類似団体より上回っている。引き続き漏水調査を徹底し、今後は95％を目標に効率的な収益につなげたい。</t>
    </r>
    <rPh sb="38" eb="39">
      <t>チカ</t>
    </rPh>
    <rPh sb="278" eb="280">
      <t>カコウ</t>
    </rPh>
    <rPh sb="297" eb="299">
      <t>シンキ</t>
    </rPh>
    <rPh sb="300" eb="301">
      <t>カ</t>
    </rPh>
    <rPh sb="302" eb="303">
      <t>イ</t>
    </rPh>
    <rPh sb="308" eb="310">
      <t>シセツ</t>
    </rPh>
    <rPh sb="311" eb="314">
      <t>ケイカクテキ</t>
    </rPh>
    <rPh sb="315" eb="317">
      <t>コウシン</t>
    </rPh>
    <rPh sb="318" eb="320">
      <t>ヒツヨウ</t>
    </rPh>
    <rPh sb="364" eb="367">
      <t>サクネンド</t>
    </rPh>
    <rPh sb="492" eb="494">
      <t>カコウ</t>
    </rPh>
    <phoneticPr fontId="14"/>
  </si>
  <si>
    <t>　人件費等の固定的な経費や多額な固定資産減価償却費、企業債元利償還金が当面大幅に減少する見込みはなく、それらが経営を圧迫している状況が早急に改善することは難しいが、令和４年度水道料金改定による給水収益の増加とともに、経営戦略の見直しを行い、維持管理費等の削減、有収率の向上、繰入金の基準額の確保と、今後も努力し経営の健全化に努める。</t>
    <rPh sb="108" eb="110">
      <t>ケイエイ</t>
    </rPh>
    <rPh sb="110" eb="112">
      <t>センリャク</t>
    </rPh>
    <rPh sb="113" eb="115">
      <t>ミナオ</t>
    </rPh>
    <rPh sb="117" eb="118">
      <t>オコナ</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</si>
</sst>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8"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8"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0.73</c:v>
                </c:pt>
                <c:pt idx="1" formatCode="#,##0.00;&quot;△&quot;#,##0.00">
                  <c:v>0</c:v>
                </c:pt>
                <c:pt idx="2" formatCode="#,##0.00;&quot;△&quot;#,##0.00">
                  <c:v>0</c:v>
                </c:pt>
                <c:pt idx="3">
                  <c:v>0.69</c:v>
                </c:pt>
                <c:pt idx="4">
                  <c:v>0.33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0.47</c:v>
                </c:pt>
                <c:pt idx="1">
                  <c:v>0.4</c:v>
                </c:pt>
                <c:pt idx="2">
                  <c:v>0.36</c:v>
                </c:pt>
                <c:pt idx="3">
                  <c:v>0.56999999999999995</c:v>
                </c:pt>
                <c:pt idx="4">
                  <c:v>0.56000000000000005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85.05</c:v>
                </c:pt>
                <c:pt idx="1">
                  <c:v>82.46</c:v>
                </c:pt>
                <c:pt idx="2">
                  <c:v>80.010000000000005</c:v>
                </c:pt>
                <c:pt idx="3">
                  <c:v>81.77</c:v>
                </c:pt>
                <c:pt idx="4">
                  <c:v>85.44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49.64</c:v>
                </c:pt>
                <c:pt idx="1">
                  <c:v>49.38</c:v>
                </c:pt>
                <c:pt idx="2">
                  <c:v>50.09</c:v>
                </c:pt>
                <c:pt idx="3">
                  <c:v>50.1</c:v>
                </c:pt>
                <c:pt idx="4">
                  <c:v>49.76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85.09</c:v>
                </c:pt>
                <c:pt idx="1">
                  <c:v>86.08</c:v>
                </c:pt>
                <c:pt idx="2">
                  <c:v>90.35</c:v>
                </c:pt>
                <c:pt idx="3">
                  <c:v>92.4</c:v>
                </c:pt>
                <c:pt idx="4">
                  <c:v>90.81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78.09</c:v>
                </c:pt>
                <c:pt idx="1">
                  <c:v>78.010000000000005</c:v>
                </c:pt>
                <c:pt idx="2">
                  <c:v>77.599999999999994</c:v>
                </c:pt>
                <c:pt idx="3">
                  <c:v>77.3</c:v>
                </c:pt>
                <c:pt idx="4">
                  <c:v>76.64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96.25</c:v>
                </c:pt>
                <c:pt idx="1">
                  <c:v>98.87</c:v>
                </c:pt>
                <c:pt idx="2">
                  <c:v>97.72</c:v>
                </c:pt>
                <c:pt idx="3">
                  <c:v>103.15</c:v>
                </c:pt>
                <c:pt idx="4">
                  <c:v>106.74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104.35</c:v>
                </c:pt>
                <c:pt idx="1">
                  <c:v>105.34</c:v>
                </c:pt>
                <c:pt idx="2">
                  <c:v>105.77</c:v>
                </c:pt>
                <c:pt idx="3">
                  <c:v>104.82</c:v>
                </c:pt>
                <c:pt idx="4">
                  <c:v>106.46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20.38</c:v>
                </c:pt>
                <c:pt idx="1">
                  <c:v>22.65</c:v>
                </c:pt>
                <c:pt idx="2">
                  <c:v>25.83</c:v>
                </c:pt>
                <c:pt idx="3">
                  <c:v>28.42</c:v>
                </c:pt>
                <c:pt idx="4">
                  <c:v>30.88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47.31</c:v>
                </c:pt>
                <c:pt idx="1">
                  <c:v>47.5</c:v>
                </c:pt>
                <c:pt idx="2">
                  <c:v>48.41</c:v>
                </c:pt>
                <c:pt idx="3">
                  <c:v>50.02</c:v>
                </c:pt>
                <c:pt idx="4">
                  <c:v>51.38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14.28</c:v>
                </c:pt>
                <c:pt idx="1">
                  <c:v>5.22</c:v>
                </c:pt>
                <c:pt idx="2">
                  <c:v>9.67</c:v>
                </c:pt>
                <c:pt idx="3">
                  <c:v>11.07</c:v>
                </c:pt>
                <c:pt idx="4">
                  <c:v>13.43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16.77</c:v>
                </c:pt>
                <c:pt idx="1">
                  <c:v>17.399999999999999</c:v>
                </c:pt>
                <c:pt idx="2">
                  <c:v>18.64</c:v>
                </c:pt>
                <c:pt idx="3">
                  <c:v>19.510000000000002</c:v>
                </c:pt>
                <c:pt idx="4">
                  <c:v>21.6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142.65</c:v>
                </c:pt>
                <c:pt idx="1">
                  <c:v>149.68</c:v>
                </c:pt>
                <c:pt idx="2">
                  <c:v>150.83000000000001</c:v>
                </c:pt>
                <c:pt idx="3">
                  <c:v>115.8</c:v>
                </c:pt>
                <c:pt idx="4">
                  <c:v>96.72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21.69</c:v>
                </c:pt>
                <c:pt idx="1">
                  <c:v>24.04</c:v>
                </c:pt>
                <c:pt idx="2">
                  <c:v>28.03</c:v>
                </c:pt>
                <c:pt idx="3">
                  <c:v>26.73</c:v>
                </c:pt>
                <c:pt idx="4">
                  <c:v>27.85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87.6</c:v>
                </c:pt>
                <c:pt idx="1">
                  <c:v>104.05</c:v>
                </c:pt>
                <c:pt idx="2">
                  <c:v>110.7</c:v>
                </c:pt>
                <c:pt idx="3">
                  <c:v>142.6</c:v>
                </c:pt>
                <c:pt idx="4">
                  <c:v>188.74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301.04000000000002</c:v>
                </c:pt>
                <c:pt idx="1">
                  <c:v>305.08</c:v>
                </c:pt>
                <c:pt idx="2">
                  <c:v>305.33999999999997</c:v>
                </c:pt>
                <c:pt idx="3">
                  <c:v>310.01</c:v>
                </c:pt>
                <c:pt idx="4">
                  <c:v>311.12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920.76</c:v>
                </c:pt>
                <c:pt idx="1">
                  <c:v>911.76</c:v>
                </c:pt>
                <c:pt idx="2">
                  <c:v>848.4</c:v>
                </c:pt>
                <c:pt idx="3">
                  <c:v>666.19</c:v>
                </c:pt>
                <c:pt idx="4">
                  <c:v>607.57000000000005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551.62</c:v>
                </c:pt>
                <c:pt idx="1">
                  <c:v>585.59</c:v>
                </c:pt>
                <c:pt idx="2">
                  <c:v>561.34</c:v>
                </c:pt>
                <c:pt idx="3">
                  <c:v>538.33000000000004</c:v>
                </c:pt>
                <c:pt idx="4">
                  <c:v>515.14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82.9</c:v>
                </c:pt>
                <c:pt idx="1">
                  <c:v>77.97</c:v>
                </c:pt>
                <c:pt idx="2">
                  <c:v>81.510000000000005</c:v>
                </c:pt>
                <c:pt idx="3">
                  <c:v>98.77</c:v>
                </c:pt>
                <c:pt idx="4">
                  <c:v>105.59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87.11</c:v>
                </c:pt>
                <c:pt idx="1">
                  <c:v>82.78</c:v>
                </c:pt>
                <c:pt idx="2">
                  <c:v>84.82</c:v>
                </c:pt>
                <c:pt idx="3">
                  <c:v>82.29</c:v>
                </c:pt>
                <c:pt idx="4">
                  <c:v>84.16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214.03</c:v>
                </c:pt>
                <c:pt idx="1">
                  <c:v>225.07</c:v>
                </c:pt>
                <c:pt idx="2">
                  <c:v>216.41</c:v>
                </c:pt>
                <c:pt idx="3">
                  <c:v>213.67</c:v>
                </c:pt>
                <c:pt idx="4">
                  <c:v>211.02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223.98</c:v>
                </c:pt>
                <c:pt idx="1">
                  <c:v>225.09</c:v>
                </c:pt>
                <c:pt idx="2">
                  <c:v>224.82</c:v>
                </c:pt>
                <c:pt idx="3">
                  <c:v>230.85</c:v>
                </c:pt>
                <c:pt idx="4">
                  <c:v>230.21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【177.56】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【25.37】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B1" workbookViewId="0">
      <selection activeCell="CF72" sqref="CF7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沖縄県　今帰仁村</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11</v>
      </c>
      <c r="J7" s="13"/>
      <c r="K7" s="13"/>
      <c r="L7" s="13"/>
      <c r="M7" s="13"/>
      <c r="N7" s="13"/>
      <c r="O7" s="22"/>
      <c r="P7" s="25" t="s">
        <v>4</v>
      </c>
      <c r="Q7" s="25"/>
      <c r="R7" s="25"/>
      <c r="S7" s="25"/>
      <c r="T7" s="25"/>
      <c r="U7" s="25"/>
      <c r="V7" s="25"/>
      <c r="W7" s="25" t="s">
        <v>12</v>
      </c>
      <c r="X7" s="25"/>
      <c r="Y7" s="25"/>
      <c r="Z7" s="25"/>
      <c r="AA7" s="25"/>
      <c r="AB7" s="25"/>
      <c r="AC7" s="25"/>
      <c r="AD7" s="25" t="s">
        <v>3</v>
      </c>
      <c r="AE7" s="25"/>
      <c r="AF7" s="25"/>
      <c r="AG7" s="25"/>
      <c r="AH7" s="25"/>
      <c r="AI7" s="25"/>
      <c r="AJ7" s="25"/>
      <c r="AK7" s="2"/>
      <c r="AL7" s="25" t="s">
        <v>15</v>
      </c>
      <c r="AM7" s="25"/>
      <c r="AN7" s="25"/>
      <c r="AO7" s="25"/>
      <c r="AP7" s="25"/>
      <c r="AQ7" s="25"/>
      <c r="AR7" s="25"/>
      <c r="AS7" s="25"/>
      <c r="AT7" s="5" t="s">
        <v>9</v>
      </c>
      <c r="AU7" s="13"/>
      <c r="AV7" s="13"/>
      <c r="AW7" s="13"/>
      <c r="AX7" s="13"/>
      <c r="AY7" s="13"/>
      <c r="AZ7" s="13"/>
      <c r="BA7" s="13"/>
      <c r="BB7" s="25" t="s">
        <v>16</v>
      </c>
      <c r="BC7" s="25"/>
      <c r="BD7" s="25"/>
      <c r="BE7" s="25"/>
      <c r="BF7" s="25"/>
      <c r="BG7" s="25"/>
      <c r="BH7" s="25"/>
      <c r="BI7" s="25"/>
      <c r="BJ7" s="3"/>
      <c r="BK7" s="3"/>
      <c r="BL7" s="35" t="s">
        <v>17</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A8</v>
      </c>
      <c r="X8" s="26"/>
      <c r="Y8" s="26"/>
      <c r="Z8" s="26"/>
      <c r="AA8" s="26"/>
      <c r="AB8" s="26"/>
      <c r="AC8" s="26"/>
      <c r="AD8" s="26" t="str">
        <f>データ!$M$6</f>
        <v>非設置</v>
      </c>
      <c r="AE8" s="26"/>
      <c r="AF8" s="26"/>
      <c r="AG8" s="26"/>
      <c r="AH8" s="26"/>
      <c r="AI8" s="26"/>
      <c r="AJ8" s="26"/>
      <c r="AK8" s="2"/>
      <c r="AL8" s="29">
        <f>データ!$R$6</f>
        <v>9286</v>
      </c>
      <c r="AM8" s="29"/>
      <c r="AN8" s="29"/>
      <c r="AO8" s="29"/>
      <c r="AP8" s="29"/>
      <c r="AQ8" s="29"/>
      <c r="AR8" s="29"/>
      <c r="AS8" s="29"/>
      <c r="AT8" s="7">
        <f>データ!$S$6</f>
        <v>39.94</v>
      </c>
      <c r="AU8" s="15"/>
      <c r="AV8" s="15"/>
      <c r="AW8" s="15"/>
      <c r="AX8" s="15"/>
      <c r="AY8" s="15"/>
      <c r="AZ8" s="15"/>
      <c r="BA8" s="15"/>
      <c r="BB8" s="27">
        <f>データ!$T$6</f>
        <v>232.5</v>
      </c>
      <c r="BC8" s="27"/>
      <c r="BD8" s="27"/>
      <c r="BE8" s="27"/>
      <c r="BF8" s="27"/>
      <c r="BG8" s="27"/>
      <c r="BH8" s="27"/>
      <c r="BI8" s="27"/>
      <c r="BJ8" s="3"/>
      <c r="BK8" s="3"/>
      <c r="BL8" s="36" t="s">
        <v>10</v>
      </c>
      <c r="BM8" s="47"/>
      <c r="BN8" s="55" t="s">
        <v>19</v>
      </c>
      <c r="BO8" s="55"/>
      <c r="BP8" s="55"/>
      <c r="BQ8" s="55"/>
      <c r="BR8" s="55"/>
      <c r="BS8" s="55"/>
      <c r="BT8" s="55"/>
      <c r="BU8" s="55"/>
      <c r="BV8" s="55"/>
      <c r="BW8" s="55"/>
      <c r="BX8" s="55"/>
      <c r="BY8" s="59"/>
    </row>
    <row r="9" spans="1:78" ht="18.75" customHeight="1">
      <c r="A9" s="2"/>
      <c r="B9" s="5" t="s">
        <v>21</v>
      </c>
      <c r="C9" s="13"/>
      <c r="D9" s="13"/>
      <c r="E9" s="13"/>
      <c r="F9" s="13"/>
      <c r="G9" s="13"/>
      <c r="H9" s="13"/>
      <c r="I9" s="5" t="s">
        <v>22</v>
      </c>
      <c r="J9" s="13"/>
      <c r="K9" s="13"/>
      <c r="L9" s="13"/>
      <c r="M9" s="13"/>
      <c r="N9" s="13"/>
      <c r="O9" s="22"/>
      <c r="P9" s="25" t="s">
        <v>24</v>
      </c>
      <c r="Q9" s="25"/>
      <c r="R9" s="25"/>
      <c r="S9" s="25"/>
      <c r="T9" s="25"/>
      <c r="U9" s="25"/>
      <c r="V9" s="25"/>
      <c r="W9" s="25" t="s">
        <v>20</v>
      </c>
      <c r="X9" s="25"/>
      <c r="Y9" s="25"/>
      <c r="Z9" s="25"/>
      <c r="AA9" s="25"/>
      <c r="AB9" s="25"/>
      <c r="AC9" s="25"/>
      <c r="AD9" s="2"/>
      <c r="AE9" s="2"/>
      <c r="AF9" s="2"/>
      <c r="AG9" s="2"/>
      <c r="AH9" s="2"/>
      <c r="AI9" s="2"/>
      <c r="AJ9" s="2"/>
      <c r="AK9" s="2"/>
      <c r="AL9" s="25" t="s">
        <v>27</v>
      </c>
      <c r="AM9" s="25"/>
      <c r="AN9" s="25"/>
      <c r="AO9" s="25"/>
      <c r="AP9" s="25"/>
      <c r="AQ9" s="25"/>
      <c r="AR9" s="25"/>
      <c r="AS9" s="25"/>
      <c r="AT9" s="5" t="s">
        <v>29</v>
      </c>
      <c r="AU9" s="13"/>
      <c r="AV9" s="13"/>
      <c r="AW9" s="13"/>
      <c r="AX9" s="13"/>
      <c r="AY9" s="13"/>
      <c r="AZ9" s="13"/>
      <c r="BA9" s="13"/>
      <c r="BB9" s="25" t="s">
        <v>14</v>
      </c>
      <c r="BC9" s="25"/>
      <c r="BD9" s="25"/>
      <c r="BE9" s="25"/>
      <c r="BF9" s="25"/>
      <c r="BG9" s="25"/>
      <c r="BH9" s="25"/>
      <c r="BI9" s="25"/>
      <c r="BJ9" s="3"/>
      <c r="BK9" s="3"/>
      <c r="BL9" s="37" t="s">
        <v>30</v>
      </c>
      <c r="BM9" s="48"/>
      <c r="BN9" s="56" t="s">
        <v>33</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68.83</v>
      </c>
      <c r="J10" s="15"/>
      <c r="K10" s="15"/>
      <c r="L10" s="15"/>
      <c r="M10" s="15"/>
      <c r="N10" s="15"/>
      <c r="O10" s="24"/>
      <c r="P10" s="27">
        <f>データ!$P$6</f>
        <v>100</v>
      </c>
      <c r="Q10" s="27"/>
      <c r="R10" s="27"/>
      <c r="S10" s="27"/>
      <c r="T10" s="27"/>
      <c r="U10" s="27"/>
      <c r="V10" s="27"/>
      <c r="W10" s="29">
        <f>データ!$Q$6</f>
        <v>3720</v>
      </c>
      <c r="X10" s="29"/>
      <c r="Y10" s="29"/>
      <c r="Z10" s="29"/>
      <c r="AA10" s="29"/>
      <c r="AB10" s="29"/>
      <c r="AC10" s="29"/>
      <c r="AD10" s="2"/>
      <c r="AE10" s="2"/>
      <c r="AF10" s="2"/>
      <c r="AG10" s="2"/>
      <c r="AH10" s="2"/>
      <c r="AI10" s="2"/>
      <c r="AJ10" s="2"/>
      <c r="AK10" s="2"/>
      <c r="AL10" s="29">
        <f>データ!$U$6</f>
        <v>8804</v>
      </c>
      <c r="AM10" s="29"/>
      <c r="AN10" s="29"/>
      <c r="AO10" s="29"/>
      <c r="AP10" s="29"/>
      <c r="AQ10" s="29"/>
      <c r="AR10" s="29"/>
      <c r="AS10" s="29"/>
      <c r="AT10" s="7">
        <f>データ!$V$6</f>
        <v>39.93</v>
      </c>
      <c r="AU10" s="15"/>
      <c r="AV10" s="15"/>
      <c r="AW10" s="15"/>
      <c r="AX10" s="15"/>
      <c r="AY10" s="15"/>
      <c r="AZ10" s="15"/>
      <c r="BA10" s="15"/>
      <c r="BB10" s="27">
        <f>データ!$W$6</f>
        <v>220.49</v>
      </c>
      <c r="BC10" s="27"/>
      <c r="BD10" s="27"/>
      <c r="BE10" s="27"/>
      <c r="BF10" s="27"/>
      <c r="BG10" s="27"/>
      <c r="BH10" s="27"/>
      <c r="BI10" s="27"/>
      <c r="BJ10" s="2"/>
      <c r="BK10" s="2"/>
      <c r="BL10" s="38" t="s">
        <v>35</v>
      </c>
      <c r="BM10" s="49"/>
      <c r="BN10" s="57" t="s">
        <v>36</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37</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40</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32</v>
      </c>
      <c r="BM47" s="53"/>
      <c r="BN47" s="53"/>
      <c r="BO47" s="53"/>
      <c r="BP47" s="53"/>
      <c r="BQ47" s="53"/>
      <c r="BR47" s="53"/>
      <c r="BS47" s="53"/>
      <c r="BT47" s="53"/>
      <c r="BU47" s="53"/>
      <c r="BV47" s="53"/>
      <c r="BW47" s="53"/>
      <c r="BX47" s="53"/>
      <c r="BY47" s="53"/>
      <c r="BZ47" s="6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3"/>
      <c r="BN48" s="53"/>
      <c r="BO48" s="53"/>
      <c r="BP48" s="53"/>
      <c r="BQ48" s="53"/>
      <c r="BR48" s="53"/>
      <c r="BS48" s="53"/>
      <c r="BT48" s="53"/>
      <c r="BU48" s="53"/>
      <c r="BV48" s="53"/>
      <c r="BW48" s="53"/>
      <c r="BX48" s="53"/>
      <c r="BY48" s="53"/>
      <c r="BZ48" s="6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3"/>
      <c r="BN49" s="53"/>
      <c r="BO49" s="53"/>
      <c r="BP49" s="53"/>
      <c r="BQ49" s="53"/>
      <c r="BR49" s="53"/>
      <c r="BS49" s="53"/>
      <c r="BT49" s="53"/>
      <c r="BU49" s="53"/>
      <c r="BV49" s="53"/>
      <c r="BW49" s="53"/>
      <c r="BX49" s="53"/>
      <c r="BY49" s="53"/>
      <c r="BZ49" s="6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3"/>
      <c r="BN50" s="53"/>
      <c r="BO50" s="53"/>
      <c r="BP50" s="53"/>
      <c r="BQ50" s="53"/>
      <c r="BR50" s="53"/>
      <c r="BS50" s="53"/>
      <c r="BT50" s="53"/>
      <c r="BU50" s="53"/>
      <c r="BV50" s="53"/>
      <c r="BW50" s="53"/>
      <c r="BX50" s="53"/>
      <c r="BY50" s="53"/>
      <c r="BZ50" s="6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3"/>
      <c r="BN51" s="53"/>
      <c r="BO51" s="53"/>
      <c r="BP51" s="53"/>
      <c r="BQ51" s="53"/>
      <c r="BR51" s="53"/>
      <c r="BS51" s="53"/>
      <c r="BT51" s="53"/>
      <c r="BU51" s="53"/>
      <c r="BV51" s="53"/>
      <c r="BW51" s="53"/>
      <c r="BX51" s="53"/>
      <c r="BY51" s="53"/>
      <c r="BZ51" s="6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3"/>
      <c r="BN52" s="53"/>
      <c r="BO52" s="53"/>
      <c r="BP52" s="53"/>
      <c r="BQ52" s="53"/>
      <c r="BR52" s="53"/>
      <c r="BS52" s="53"/>
      <c r="BT52" s="53"/>
      <c r="BU52" s="53"/>
      <c r="BV52" s="53"/>
      <c r="BW52" s="53"/>
      <c r="BX52" s="53"/>
      <c r="BY52" s="53"/>
      <c r="BZ52" s="6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3"/>
      <c r="BN53" s="53"/>
      <c r="BO53" s="53"/>
      <c r="BP53" s="53"/>
      <c r="BQ53" s="53"/>
      <c r="BR53" s="53"/>
      <c r="BS53" s="53"/>
      <c r="BT53" s="53"/>
      <c r="BU53" s="53"/>
      <c r="BV53" s="53"/>
      <c r="BW53" s="53"/>
      <c r="BX53" s="53"/>
      <c r="BY53" s="53"/>
      <c r="BZ53" s="6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3"/>
      <c r="BN54" s="53"/>
      <c r="BO54" s="53"/>
      <c r="BP54" s="53"/>
      <c r="BQ54" s="53"/>
      <c r="BR54" s="53"/>
      <c r="BS54" s="53"/>
      <c r="BT54" s="53"/>
      <c r="BU54" s="53"/>
      <c r="BV54" s="53"/>
      <c r="BW54" s="53"/>
      <c r="BX54" s="53"/>
      <c r="BY54" s="53"/>
      <c r="BZ54" s="6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3"/>
      <c r="BN55" s="53"/>
      <c r="BO55" s="53"/>
      <c r="BP55" s="53"/>
      <c r="BQ55" s="53"/>
      <c r="BR55" s="53"/>
      <c r="BS55" s="53"/>
      <c r="BT55" s="53"/>
      <c r="BU55" s="53"/>
      <c r="BV55" s="53"/>
      <c r="BW55" s="53"/>
      <c r="BX55" s="53"/>
      <c r="BY55" s="53"/>
      <c r="BZ55" s="65"/>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3"/>
      <c r="BN56" s="53"/>
      <c r="BO56" s="53"/>
      <c r="BP56" s="53"/>
      <c r="BQ56" s="53"/>
      <c r="BR56" s="53"/>
      <c r="BS56" s="53"/>
      <c r="BT56" s="53"/>
      <c r="BU56" s="53"/>
      <c r="BV56" s="53"/>
      <c r="BW56" s="53"/>
      <c r="BX56" s="53"/>
      <c r="BY56" s="53"/>
      <c r="BZ56" s="65"/>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3"/>
      <c r="BN57" s="53"/>
      <c r="BO57" s="53"/>
      <c r="BP57" s="53"/>
      <c r="BQ57" s="53"/>
      <c r="BR57" s="53"/>
      <c r="BS57" s="53"/>
      <c r="BT57" s="53"/>
      <c r="BU57" s="53"/>
      <c r="BV57" s="53"/>
      <c r="BW57" s="53"/>
      <c r="BX57" s="53"/>
      <c r="BY57" s="53"/>
      <c r="BZ57" s="65"/>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3"/>
      <c r="BN58" s="53"/>
      <c r="BO58" s="53"/>
      <c r="BP58" s="53"/>
      <c r="BQ58" s="53"/>
      <c r="BR58" s="53"/>
      <c r="BS58" s="53"/>
      <c r="BT58" s="53"/>
      <c r="BU58" s="53"/>
      <c r="BV58" s="53"/>
      <c r="BW58" s="53"/>
      <c r="BX58" s="53"/>
      <c r="BY58" s="53"/>
      <c r="BZ58" s="65"/>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3"/>
      <c r="BN59" s="53"/>
      <c r="BO59" s="53"/>
      <c r="BP59" s="53"/>
      <c r="BQ59" s="53"/>
      <c r="BR59" s="53"/>
      <c r="BS59" s="53"/>
      <c r="BT59" s="53"/>
      <c r="BU59" s="53"/>
      <c r="BV59" s="53"/>
      <c r="BW59" s="53"/>
      <c r="BX59" s="53"/>
      <c r="BY59" s="53"/>
      <c r="BZ59" s="65"/>
    </row>
    <row r="60" spans="1:78" ht="13.5" customHeight="1">
      <c r="A60" s="2"/>
      <c r="B60" s="9" t="s">
        <v>8</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3"/>
      <c r="BN60" s="53"/>
      <c r="BO60" s="53"/>
      <c r="BP60" s="53"/>
      <c r="BQ60" s="53"/>
      <c r="BR60" s="53"/>
      <c r="BS60" s="53"/>
      <c r="BT60" s="53"/>
      <c r="BU60" s="53"/>
      <c r="BV60" s="53"/>
      <c r="BW60" s="53"/>
      <c r="BX60" s="53"/>
      <c r="BY60" s="53"/>
      <c r="BZ60" s="65"/>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3"/>
      <c r="BN61" s="53"/>
      <c r="BO61" s="53"/>
      <c r="BP61" s="53"/>
      <c r="BQ61" s="53"/>
      <c r="BR61" s="53"/>
      <c r="BS61" s="53"/>
      <c r="BT61" s="53"/>
      <c r="BU61" s="53"/>
      <c r="BV61" s="53"/>
      <c r="BW61" s="53"/>
      <c r="BX61" s="53"/>
      <c r="BY61" s="53"/>
      <c r="BZ61" s="6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3"/>
      <c r="BN62" s="53"/>
      <c r="BO62" s="53"/>
      <c r="BP62" s="53"/>
      <c r="BQ62" s="53"/>
      <c r="BR62" s="53"/>
      <c r="BS62" s="53"/>
      <c r="BT62" s="53"/>
      <c r="BU62" s="53"/>
      <c r="BV62" s="53"/>
      <c r="BW62" s="53"/>
      <c r="BX62" s="53"/>
      <c r="BY62" s="53"/>
      <c r="BZ62" s="6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3"/>
      <c r="BN63" s="53"/>
      <c r="BO63" s="53"/>
      <c r="BP63" s="53"/>
      <c r="BQ63" s="53"/>
      <c r="BR63" s="53"/>
      <c r="BS63" s="53"/>
      <c r="BT63" s="53"/>
      <c r="BU63" s="53"/>
      <c r="BV63" s="53"/>
      <c r="BW63" s="53"/>
      <c r="BX63" s="53"/>
      <c r="BY63" s="53"/>
      <c r="BZ63" s="6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7</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110</v>
      </c>
      <c r="BM66" s="53"/>
      <c r="BN66" s="53"/>
      <c r="BO66" s="53"/>
      <c r="BP66" s="53"/>
      <c r="BQ66" s="53"/>
      <c r="BR66" s="53"/>
      <c r="BS66" s="53"/>
      <c r="BT66" s="53"/>
      <c r="BU66" s="53"/>
      <c r="BV66" s="53"/>
      <c r="BW66" s="53"/>
      <c r="BX66" s="53"/>
      <c r="BY66" s="53"/>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3"/>
      <c r="BN67" s="53"/>
      <c r="BO67" s="53"/>
      <c r="BP67" s="53"/>
      <c r="BQ67" s="53"/>
      <c r="BR67" s="53"/>
      <c r="BS67" s="53"/>
      <c r="BT67" s="53"/>
      <c r="BU67" s="53"/>
      <c r="BV67" s="53"/>
      <c r="BW67" s="53"/>
      <c r="BX67" s="53"/>
      <c r="BY67" s="53"/>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3"/>
      <c r="BN68" s="53"/>
      <c r="BO68" s="53"/>
      <c r="BP68" s="53"/>
      <c r="BQ68" s="53"/>
      <c r="BR68" s="53"/>
      <c r="BS68" s="53"/>
      <c r="BT68" s="53"/>
      <c r="BU68" s="53"/>
      <c r="BV68" s="53"/>
      <c r="BW68" s="53"/>
      <c r="BX68" s="53"/>
      <c r="BY68" s="53"/>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3"/>
      <c r="BN69" s="53"/>
      <c r="BO69" s="53"/>
      <c r="BP69" s="53"/>
      <c r="BQ69" s="53"/>
      <c r="BR69" s="53"/>
      <c r="BS69" s="53"/>
      <c r="BT69" s="53"/>
      <c r="BU69" s="53"/>
      <c r="BV69" s="53"/>
      <c r="BW69" s="53"/>
      <c r="BX69" s="53"/>
      <c r="BY69" s="53"/>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3"/>
      <c r="BN70" s="53"/>
      <c r="BO70" s="53"/>
      <c r="BP70" s="53"/>
      <c r="BQ70" s="53"/>
      <c r="BR70" s="53"/>
      <c r="BS70" s="53"/>
      <c r="BT70" s="53"/>
      <c r="BU70" s="53"/>
      <c r="BV70" s="53"/>
      <c r="BW70" s="53"/>
      <c r="BX70" s="53"/>
      <c r="BY70" s="53"/>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3"/>
      <c r="BN71" s="53"/>
      <c r="BO71" s="53"/>
      <c r="BP71" s="53"/>
      <c r="BQ71" s="53"/>
      <c r="BR71" s="53"/>
      <c r="BS71" s="53"/>
      <c r="BT71" s="53"/>
      <c r="BU71" s="53"/>
      <c r="BV71" s="53"/>
      <c r="BW71" s="53"/>
      <c r="BX71" s="53"/>
      <c r="BY71" s="53"/>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3"/>
      <c r="BN72" s="53"/>
      <c r="BO72" s="53"/>
      <c r="BP72" s="53"/>
      <c r="BQ72" s="53"/>
      <c r="BR72" s="53"/>
      <c r="BS72" s="53"/>
      <c r="BT72" s="53"/>
      <c r="BU72" s="53"/>
      <c r="BV72" s="53"/>
      <c r="BW72" s="53"/>
      <c r="BX72" s="53"/>
      <c r="BY72" s="53"/>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3"/>
      <c r="BN73" s="53"/>
      <c r="BO73" s="53"/>
      <c r="BP73" s="53"/>
      <c r="BQ73" s="53"/>
      <c r="BR73" s="53"/>
      <c r="BS73" s="53"/>
      <c r="BT73" s="53"/>
      <c r="BU73" s="53"/>
      <c r="BV73" s="53"/>
      <c r="BW73" s="53"/>
      <c r="BX73" s="53"/>
      <c r="BY73" s="53"/>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3"/>
      <c r="BN74" s="53"/>
      <c r="BO74" s="53"/>
      <c r="BP74" s="53"/>
      <c r="BQ74" s="53"/>
      <c r="BR74" s="53"/>
      <c r="BS74" s="53"/>
      <c r="BT74" s="53"/>
      <c r="BU74" s="53"/>
      <c r="BV74" s="53"/>
      <c r="BW74" s="53"/>
      <c r="BX74" s="53"/>
      <c r="BY74" s="53"/>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3"/>
      <c r="BN75" s="53"/>
      <c r="BO75" s="53"/>
      <c r="BP75" s="53"/>
      <c r="BQ75" s="53"/>
      <c r="BR75" s="53"/>
      <c r="BS75" s="53"/>
      <c r="BT75" s="53"/>
      <c r="BU75" s="53"/>
      <c r="BV75" s="53"/>
      <c r="BW75" s="53"/>
      <c r="BX75" s="53"/>
      <c r="BY75" s="53"/>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3"/>
      <c r="BN76" s="53"/>
      <c r="BO76" s="53"/>
      <c r="BP76" s="53"/>
      <c r="BQ76" s="53"/>
      <c r="BR76" s="53"/>
      <c r="BS76" s="53"/>
      <c r="BT76" s="53"/>
      <c r="BU76" s="53"/>
      <c r="BV76" s="53"/>
      <c r="BW76" s="53"/>
      <c r="BX76" s="53"/>
      <c r="BY76" s="53"/>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3"/>
      <c r="BN77" s="53"/>
      <c r="BO77" s="53"/>
      <c r="BP77" s="53"/>
      <c r="BQ77" s="53"/>
      <c r="BR77" s="53"/>
      <c r="BS77" s="53"/>
      <c r="BT77" s="53"/>
      <c r="BU77" s="53"/>
      <c r="BV77" s="53"/>
      <c r="BW77" s="53"/>
      <c r="BX77" s="53"/>
      <c r="BY77" s="53"/>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3"/>
      <c r="BN78" s="53"/>
      <c r="BO78" s="53"/>
      <c r="BP78" s="53"/>
      <c r="BQ78" s="53"/>
      <c r="BR78" s="53"/>
      <c r="BS78" s="53"/>
      <c r="BT78" s="53"/>
      <c r="BU78" s="53"/>
      <c r="BV78" s="53"/>
      <c r="BW78" s="53"/>
      <c r="BX78" s="53"/>
      <c r="BY78" s="53"/>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3"/>
      <c r="BN79" s="53"/>
      <c r="BO79" s="53"/>
      <c r="BP79" s="53"/>
      <c r="BQ79" s="53"/>
      <c r="BR79" s="53"/>
      <c r="BS79" s="53"/>
      <c r="BT79" s="53"/>
      <c r="BU79" s="53"/>
      <c r="BV79" s="53"/>
      <c r="BW79" s="53"/>
      <c r="BX79" s="53"/>
      <c r="BY79" s="53"/>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3"/>
      <c r="BN80" s="53"/>
      <c r="BO80" s="53"/>
      <c r="BP80" s="53"/>
      <c r="BQ80" s="53"/>
      <c r="BR80" s="53"/>
      <c r="BS80" s="53"/>
      <c r="BT80" s="53"/>
      <c r="BU80" s="53"/>
      <c r="BV80" s="53"/>
      <c r="BW80" s="53"/>
      <c r="BX80" s="53"/>
      <c r="BY80" s="53"/>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3"/>
      <c r="BN81" s="53"/>
      <c r="BO81" s="53"/>
      <c r="BP81" s="53"/>
      <c r="BQ81" s="53"/>
      <c r="BR81" s="53"/>
      <c r="BS81" s="53"/>
      <c r="BT81" s="53"/>
      <c r="BU81" s="53"/>
      <c r="BV81" s="53"/>
      <c r="BW81" s="53"/>
      <c r="BX81" s="53"/>
      <c r="BY81" s="53"/>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4"/>
      <c r="BN82" s="54"/>
      <c r="BO82" s="54"/>
      <c r="BP82" s="54"/>
      <c r="BQ82" s="54"/>
      <c r="BR82" s="54"/>
      <c r="BS82" s="54"/>
      <c r="BT82" s="54"/>
      <c r="BU82" s="54"/>
      <c r="BV82" s="54"/>
      <c r="BW82" s="54"/>
      <c r="BX82" s="54"/>
      <c r="BY82" s="54"/>
      <c r="BZ82" s="66"/>
    </row>
    <row r="83" spans="1:78">
      <c r="C83" s="21"/>
    </row>
    <row r="84" spans="1:78" hidden="1">
      <c r="B84" s="12" t="s">
        <v>43</v>
      </c>
      <c r="C84" s="12"/>
      <c r="D84" s="12"/>
      <c r="E84" s="12" t="s">
        <v>45</v>
      </c>
      <c r="F84" s="12" t="s">
        <v>47</v>
      </c>
      <c r="G84" s="12" t="s">
        <v>48</v>
      </c>
      <c r="H84" s="12" t="s">
        <v>41</v>
      </c>
      <c r="I84" s="12" t="s">
        <v>6</v>
      </c>
      <c r="J84" s="12" t="s">
        <v>25</v>
      </c>
      <c r="K84" s="12" t="s">
        <v>49</v>
      </c>
      <c r="L84" s="12" t="s">
        <v>51</v>
      </c>
      <c r="M84" s="12" t="s">
        <v>31</v>
      </c>
      <c r="N84" s="12" t="s">
        <v>53</v>
      </c>
      <c r="O84" s="12" t="s">
        <v>55</v>
      </c>
    </row>
    <row r="85" spans="1:78" hidden="1">
      <c r="B85" s="12"/>
      <c r="C85" s="12"/>
      <c r="D85" s="12"/>
      <c r="E85" s="12" t="str">
        <f>データ!AH6</f>
        <v>【108.24】</v>
      </c>
      <c r="F85" s="12" t="str">
        <f>データ!AS6</f>
        <v>【1.50】</v>
      </c>
      <c r="G85" s="12" t="str">
        <f>データ!BD6</f>
        <v>【243.36】</v>
      </c>
      <c r="H85" s="12" t="str">
        <f>データ!BO6</f>
        <v>【265.93】</v>
      </c>
      <c r="I85" s="12" t="str">
        <f>データ!BZ6</f>
        <v>【97.82】</v>
      </c>
      <c r="J85" s="12" t="str">
        <f>データ!CK6</f>
        <v>【177.56】</v>
      </c>
      <c r="K85" s="12" t="str">
        <f>データ!CV6</f>
        <v>【59.81】</v>
      </c>
      <c r="L85" s="12" t="str">
        <f>データ!DG6</f>
        <v>【89.42】</v>
      </c>
      <c r="M85" s="12" t="str">
        <f>データ!DR6</f>
        <v>【52.02】</v>
      </c>
      <c r="N85" s="12" t="str">
        <f>データ!EC6</f>
        <v>【25.37】</v>
      </c>
      <c r="O85" s="12" t="str">
        <f>データ!EN6</f>
        <v>【0.62】</v>
      </c>
    </row>
  </sheetData>
  <sheetProtection algorithmName="SHA-512" hashValue="sNCehiiszZyM0CIxsvdkRH5gY1V98hW6FbJTYBA9LUi6nY1T2OTcgIhGmayhB3CUdI3yZ88xzKBd20HTTXg1uQ==" saltValue="F+W3YpLeNF7s594OxvWYw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46</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56</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18</v>
      </c>
      <c r="B3" s="70" t="s">
        <v>50</v>
      </c>
      <c r="C3" s="70" t="s">
        <v>58</v>
      </c>
      <c r="D3" s="70" t="s">
        <v>59</v>
      </c>
      <c r="E3" s="70" t="s">
        <v>2</v>
      </c>
      <c r="F3" s="70" t="s">
        <v>1</v>
      </c>
      <c r="G3" s="70" t="s">
        <v>23</v>
      </c>
      <c r="H3" s="77" t="s">
        <v>28</v>
      </c>
      <c r="I3" s="80"/>
      <c r="J3" s="80"/>
      <c r="K3" s="80"/>
      <c r="L3" s="80"/>
      <c r="M3" s="80"/>
      <c r="N3" s="80"/>
      <c r="O3" s="80"/>
      <c r="P3" s="80"/>
      <c r="Q3" s="80"/>
      <c r="R3" s="80"/>
      <c r="S3" s="80"/>
      <c r="T3" s="80"/>
      <c r="U3" s="80"/>
      <c r="V3" s="80"/>
      <c r="W3" s="84"/>
      <c r="X3" s="86" t="s">
        <v>54</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8</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60</v>
      </c>
      <c r="B4" s="71"/>
      <c r="C4" s="71"/>
      <c r="D4" s="71"/>
      <c r="E4" s="71"/>
      <c r="F4" s="71"/>
      <c r="G4" s="71"/>
      <c r="H4" s="78"/>
      <c r="I4" s="81"/>
      <c r="J4" s="81"/>
      <c r="K4" s="81"/>
      <c r="L4" s="81"/>
      <c r="M4" s="81"/>
      <c r="N4" s="81"/>
      <c r="O4" s="81"/>
      <c r="P4" s="81"/>
      <c r="Q4" s="81"/>
      <c r="R4" s="81"/>
      <c r="S4" s="81"/>
      <c r="T4" s="81"/>
      <c r="U4" s="81"/>
      <c r="V4" s="81"/>
      <c r="W4" s="85"/>
      <c r="X4" s="87" t="s">
        <v>52</v>
      </c>
      <c r="Y4" s="87"/>
      <c r="Z4" s="87"/>
      <c r="AA4" s="87"/>
      <c r="AB4" s="87"/>
      <c r="AC4" s="87"/>
      <c r="AD4" s="87"/>
      <c r="AE4" s="87"/>
      <c r="AF4" s="87"/>
      <c r="AG4" s="87"/>
      <c r="AH4" s="87"/>
      <c r="AI4" s="87" t="s">
        <v>44</v>
      </c>
      <c r="AJ4" s="87"/>
      <c r="AK4" s="87"/>
      <c r="AL4" s="87"/>
      <c r="AM4" s="87"/>
      <c r="AN4" s="87"/>
      <c r="AO4" s="87"/>
      <c r="AP4" s="87"/>
      <c r="AQ4" s="87"/>
      <c r="AR4" s="87"/>
      <c r="AS4" s="87"/>
      <c r="AT4" s="87" t="s">
        <v>38</v>
      </c>
      <c r="AU4" s="87"/>
      <c r="AV4" s="87"/>
      <c r="AW4" s="87"/>
      <c r="AX4" s="87"/>
      <c r="AY4" s="87"/>
      <c r="AZ4" s="87"/>
      <c r="BA4" s="87"/>
      <c r="BB4" s="87"/>
      <c r="BC4" s="87"/>
      <c r="BD4" s="87"/>
      <c r="BE4" s="87" t="s">
        <v>62</v>
      </c>
      <c r="BF4" s="87"/>
      <c r="BG4" s="87"/>
      <c r="BH4" s="87"/>
      <c r="BI4" s="87"/>
      <c r="BJ4" s="87"/>
      <c r="BK4" s="87"/>
      <c r="BL4" s="87"/>
      <c r="BM4" s="87"/>
      <c r="BN4" s="87"/>
      <c r="BO4" s="87"/>
      <c r="BP4" s="87" t="s">
        <v>34</v>
      </c>
      <c r="BQ4" s="87"/>
      <c r="BR4" s="87"/>
      <c r="BS4" s="87"/>
      <c r="BT4" s="87"/>
      <c r="BU4" s="87"/>
      <c r="BV4" s="87"/>
      <c r="BW4" s="87"/>
      <c r="BX4" s="87"/>
      <c r="BY4" s="87"/>
      <c r="BZ4" s="87"/>
      <c r="CA4" s="87" t="s">
        <v>63</v>
      </c>
      <c r="CB4" s="87"/>
      <c r="CC4" s="87"/>
      <c r="CD4" s="87"/>
      <c r="CE4" s="87"/>
      <c r="CF4" s="87"/>
      <c r="CG4" s="87"/>
      <c r="CH4" s="87"/>
      <c r="CI4" s="87"/>
      <c r="CJ4" s="87"/>
      <c r="CK4" s="87"/>
      <c r="CL4" s="87" t="s">
        <v>65</v>
      </c>
      <c r="CM4" s="87"/>
      <c r="CN4" s="87"/>
      <c r="CO4" s="87"/>
      <c r="CP4" s="87"/>
      <c r="CQ4" s="87"/>
      <c r="CR4" s="87"/>
      <c r="CS4" s="87"/>
      <c r="CT4" s="87"/>
      <c r="CU4" s="87"/>
      <c r="CV4" s="87"/>
      <c r="CW4" s="87" t="s">
        <v>66</v>
      </c>
      <c r="CX4" s="87"/>
      <c r="CY4" s="87"/>
      <c r="CZ4" s="87"/>
      <c r="DA4" s="87"/>
      <c r="DB4" s="87"/>
      <c r="DC4" s="87"/>
      <c r="DD4" s="87"/>
      <c r="DE4" s="87"/>
      <c r="DF4" s="87"/>
      <c r="DG4" s="87"/>
      <c r="DH4" s="87" t="s">
        <v>68</v>
      </c>
      <c r="DI4" s="87"/>
      <c r="DJ4" s="87"/>
      <c r="DK4" s="87"/>
      <c r="DL4" s="87"/>
      <c r="DM4" s="87"/>
      <c r="DN4" s="87"/>
      <c r="DO4" s="87"/>
      <c r="DP4" s="87"/>
      <c r="DQ4" s="87"/>
      <c r="DR4" s="87"/>
      <c r="DS4" s="87" t="s">
        <v>61</v>
      </c>
      <c r="DT4" s="87"/>
      <c r="DU4" s="87"/>
      <c r="DV4" s="87"/>
      <c r="DW4" s="87"/>
      <c r="DX4" s="87"/>
      <c r="DY4" s="87"/>
      <c r="DZ4" s="87"/>
      <c r="EA4" s="87"/>
      <c r="EB4" s="87"/>
      <c r="EC4" s="87"/>
      <c r="ED4" s="87" t="s">
        <v>69</v>
      </c>
      <c r="EE4" s="87"/>
      <c r="EF4" s="87"/>
      <c r="EG4" s="87"/>
      <c r="EH4" s="87"/>
      <c r="EI4" s="87"/>
      <c r="EJ4" s="87"/>
      <c r="EK4" s="87"/>
      <c r="EL4" s="87"/>
      <c r="EM4" s="87"/>
      <c r="EN4" s="87"/>
    </row>
    <row r="5" spans="1:144">
      <c r="A5" s="68" t="s">
        <v>26</v>
      </c>
      <c r="B5" s="72"/>
      <c r="C5" s="72"/>
      <c r="D5" s="72"/>
      <c r="E5" s="72"/>
      <c r="F5" s="72"/>
      <c r="G5" s="72"/>
      <c r="H5" s="79" t="s">
        <v>57</v>
      </c>
      <c r="I5" s="79" t="s">
        <v>70</v>
      </c>
      <c r="J5" s="79" t="s">
        <v>71</v>
      </c>
      <c r="K5" s="79" t="s">
        <v>72</v>
      </c>
      <c r="L5" s="79" t="s">
        <v>73</v>
      </c>
      <c r="M5" s="79" t="s">
        <v>3</v>
      </c>
      <c r="N5" s="79" t="s">
        <v>74</v>
      </c>
      <c r="O5" s="79" t="s">
        <v>75</v>
      </c>
      <c r="P5" s="79" t="s">
        <v>76</v>
      </c>
      <c r="Q5" s="79" t="s">
        <v>77</v>
      </c>
      <c r="R5" s="79" t="s">
        <v>78</v>
      </c>
      <c r="S5" s="79" t="s">
        <v>80</v>
      </c>
      <c r="T5" s="79" t="s">
        <v>64</v>
      </c>
      <c r="U5" s="79" t="s">
        <v>81</v>
      </c>
      <c r="V5" s="79" t="s">
        <v>82</v>
      </c>
      <c r="W5" s="79" t="s">
        <v>83</v>
      </c>
      <c r="X5" s="79" t="s">
        <v>84</v>
      </c>
      <c r="Y5" s="79" t="s">
        <v>85</v>
      </c>
      <c r="Z5" s="79" t="s">
        <v>86</v>
      </c>
      <c r="AA5" s="79" t="s">
        <v>87</v>
      </c>
      <c r="AB5" s="79" t="s">
        <v>88</v>
      </c>
      <c r="AC5" s="79" t="s">
        <v>90</v>
      </c>
      <c r="AD5" s="79" t="s">
        <v>91</v>
      </c>
      <c r="AE5" s="79" t="s">
        <v>92</v>
      </c>
      <c r="AF5" s="79" t="s">
        <v>93</v>
      </c>
      <c r="AG5" s="79" t="s">
        <v>94</v>
      </c>
      <c r="AH5" s="79" t="s">
        <v>43</v>
      </c>
      <c r="AI5" s="79" t="s">
        <v>84</v>
      </c>
      <c r="AJ5" s="79" t="s">
        <v>85</v>
      </c>
      <c r="AK5" s="79" t="s">
        <v>86</v>
      </c>
      <c r="AL5" s="79" t="s">
        <v>87</v>
      </c>
      <c r="AM5" s="79" t="s">
        <v>88</v>
      </c>
      <c r="AN5" s="79" t="s">
        <v>90</v>
      </c>
      <c r="AO5" s="79" t="s">
        <v>91</v>
      </c>
      <c r="AP5" s="79" t="s">
        <v>92</v>
      </c>
      <c r="AQ5" s="79" t="s">
        <v>93</v>
      </c>
      <c r="AR5" s="79" t="s">
        <v>94</v>
      </c>
      <c r="AS5" s="79" t="s">
        <v>89</v>
      </c>
      <c r="AT5" s="79" t="s">
        <v>84</v>
      </c>
      <c r="AU5" s="79" t="s">
        <v>85</v>
      </c>
      <c r="AV5" s="79" t="s">
        <v>86</v>
      </c>
      <c r="AW5" s="79" t="s">
        <v>87</v>
      </c>
      <c r="AX5" s="79" t="s">
        <v>88</v>
      </c>
      <c r="AY5" s="79" t="s">
        <v>90</v>
      </c>
      <c r="AZ5" s="79" t="s">
        <v>91</v>
      </c>
      <c r="BA5" s="79" t="s">
        <v>92</v>
      </c>
      <c r="BB5" s="79" t="s">
        <v>93</v>
      </c>
      <c r="BC5" s="79" t="s">
        <v>94</v>
      </c>
      <c r="BD5" s="79" t="s">
        <v>89</v>
      </c>
      <c r="BE5" s="79" t="s">
        <v>84</v>
      </c>
      <c r="BF5" s="79" t="s">
        <v>85</v>
      </c>
      <c r="BG5" s="79" t="s">
        <v>86</v>
      </c>
      <c r="BH5" s="79" t="s">
        <v>87</v>
      </c>
      <c r="BI5" s="79" t="s">
        <v>88</v>
      </c>
      <c r="BJ5" s="79" t="s">
        <v>90</v>
      </c>
      <c r="BK5" s="79" t="s">
        <v>91</v>
      </c>
      <c r="BL5" s="79" t="s">
        <v>92</v>
      </c>
      <c r="BM5" s="79" t="s">
        <v>93</v>
      </c>
      <c r="BN5" s="79" t="s">
        <v>94</v>
      </c>
      <c r="BO5" s="79" t="s">
        <v>89</v>
      </c>
      <c r="BP5" s="79" t="s">
        <v>84</v>
      </c>
      <c r="BQ5" s="79" t="s">
        <v>85</v>
      </c>
      <c r="BR5" s="79" t="s">
        <v>86</v>
      </c>
      <c r="BS5" s="79" t="s">
        <v>87</v>
      </c>
      <c r="BT5" s="79" t="s">
        <v>88</v>
      </c>
      <c r="BU5" s="79" t="s">
        <v>90</v>
      </c>
      <c r="BV5" s="79" t="s">
        <v>91</v>
      </c>
      <c r="BW5" s="79" t="s">
        <v>92</v>
      </c>
      <c r="BX5" s="79" t="s">
        <v>93</v>
      </c>
      <c r="BY5" s="79" t="s">
        <v>94</v>
      </c>
      <c r="BZ5" s="79" t="s">
        <v>89</v>
      </c>
      <c r="CA5" s="79" t="s">
        <v>84</v>
      </c>
      <c r="CB5" s="79" t="s">
        <v>85</v>
      </c>
      <c r="CC5" s="79" t="s">
        <v>86</v>
      </c>
      <c r="CD5" s="79" t="s">
        <v>87</v>
      </c>
      <c r="CE5" s="79" t="s">
        <v>88</v>
      </c>
      <c r="CF5" s="79" t="s">
        <v>90</v>
      </c>
      <c r="CG5" s="79" t="s">
        <v>91</v>
      </c>
      <c r="CH5" s="79" t="s">
        <v>92</v>
      </c>
      <c r="CI5" s="79" t="s">
        <v>93</v>
      </c>
      <c r="CJ5" s="79" t="s">
        <v>94</v>
      </c>
      <c r="CK5" s="79" t="s">
        <v>89</v>
      </c>
      <c r="CL5" s="79" t="s">
        <v>84</v>
      </c>
      <c r="CM5" s="79" t="s">
        <v>85</v>
      </c>
      <c r="CN5" s="79" t="s">
        <v>86</v>
      </c>
      <c r="CO5" s="79" t="s">
        <v>87</v>
      </c>
      <c r="CP5" s="79" t="s">
        <v>88</v>
      </c>
      <c r="CQ5" s="79" t="s">
        <v>90</v>
      </c>
      <c r="CR5" s="79" t="s">
        <v>91</v>
      </c>
      <c r="CS5" s="79" t="s">
        <v>92</v>
      </c>
      <c r="CT5" s="79" t="s">
        <v>93</v>
      </c>
      <c r="CU5" s="79" t="s">
        <v>94</v>
      </c>
      <c r="CV5" s="79" t="s">
        <v>89</v>
      </c>
      <c r="CW5" s="79" t="s">
        <v>84</v>
      </c>
      <c r="CX5" s="79" t="s">
        <v>85</v>
      </c>
      <c r="CY5" s="79" t="s">
        <v>86</v>
      </c>
      <c r="CZ5" s="79" t="s">
        <v>87</v>
      </c>
      <c r="DA5" s="79" t="s">
        <v>88</v>
      </c>
      <c r="DB5" s="79" t="s">
        <v>90</v>
      </c>
      <c r="DC5" s="79" t="s">
        <v>91</v>
      </c>
      <c r="DD5" s="79" t="s">
        <v>92</v>
      </c>
      <c r="DE5" s="79" t="s">
        <v>93</v>
      </c>
      <c r="DF5" s="79" t="s">
        <v>94</v>
      </c>
      <c r="DG5" s="79" t="s">
        <v>89</v>
      </c>
      <c r="DH5" s="79" t="s">
        <v>84</v>
      </c>
      <c r="DI5" s="79" t="s">
        <v>85</v>
      </c>
      <c r="DJ5" s="79" t="s">
        <v>86</v>
      </c>
      <c r="DK5" s="79" t="s">
        <v>87</v>
      </c>
      <c r="DL5" s="79" t="s">
        <v>88</v>
      </c>
      <c r="DM5" s="79" t="s">
        <v>90</v>
      </c>
      <c r="DN5" s="79" t="s">
        <v>91</v>
      </c>
      <c r="DO5" s="79" t="s">
        <v>92</v>
      </c>
      <c r="DP5" s="79" t="s">
        <v>93</v>
      </c>
      <c r="DQ5" s="79" t="s">
        <v>94</v>
      </c>
      <c r="DR5" s="79" t="s">
        <v>89</v>
      </c>
      <c r="DS5" s="79" t="s">
        <v>84</v>
      </c>
      <c r="DT5" s="79" t="s">
        <v>85</v>
      </c>
      <c r="DU5" s="79" t="s">
        <v>86</v>
      </c>
      <c r="DV5" s="79" t="s">
        <v>87</v>
      </c>
      <c r="DW5" s="79" t="s">
        <v>88</v>
      </c>
      <c r="DX5" s="79" t="s">
        <v>90</v>
      </c>
      <c r="DY5" s="79" t="s">
        <v>91</v>
      </c>
      <c r="DZ5" s="79" t="s">
        <v>92</v>
      </c>
      <c r="EA5" s="79" t="s">
        <v>93</v>
      </c>
      <c r="EB5" s="79" t="s">
        <v>94</v>
      </c>
      <c r="EC5" s="79" t="s">
        <v>89</v>
      </c>
      <c r="ED5" s="79" t="s">
        <v>84</v>
      </c>
      <c r="EE5" s="79" t="s">
        <v>85</v>
      </c>
      <c r="EF5" s="79" t="s">
        <v>86</v>
      </c>
      <c r="EG5" s="79" t="s">
        <v>87</v>
      </c>
      <c r="EH5" s="79" t="s">
        <v>88</v>
      </c>
      <c r="EI5" s="79" t="s">
        <v>90</v>
      </c>
      <c r="EJ5" s="79" t="s">
        <v>91</v>
      </c>
      <c r="EK5" s="79" t="s">
        <v>92</v>
      </c>
      <c r="EL5" s="79" t="s">
        <v>93</v>
      </c>
      <c r="EM5" s="79" t="s">
        <v>94</v>
      </c>
      <c r="EN5" s="79" t="s">
        <v>89</v>
      </c>
    </row>
    <row r="6" spans="1:144" s="67" customFormat="1">
      <c r="A6" s="68" t="s">
        <v>95</v>
      </c>
      <c r="B6" s="73">
        <f t="shared" ref="B6:W6" si="1">B7</f>
        <v>2023</v>
      </c>
      <c r="C6" s="73">
        <f t="shared" si="1"/>
        <v>473065</v>
      </c>
      <c r="D6" s="73">
        <f t="shared" si="1"/>
        <v>46</v>
      </c>
      <c r="E6" s="73">
        <f t="shared" si="1"/>
        <v>1</v>
      </c>
      <c r="F6" s="73">
        <f t="shared" si="1"/>
        <v>0</v>
      </c>
      <c r="G6" s="73">
        <f t="shared" si="1"/>
        <v>1</v>
      </c>
      <c r="H6" s="73" t="str">
        <f t="shared" si="1"/>
        <v>沖縄県　今帰仁村</v>
      </c>
      <c r="I6" s="73" t="str">
        <f t="shared" si="1"/>
        <v>法適用</v>
      </c>
      <c r="J6" s="73" t="str">
        <f t="shared" si="1"/>
        <v>水道事業</v>
      </c>
      <c r="K6" s="73" t="str">
        <f t="shared" si="1"/>
        <v>末端給水事業</v>
      </c>
      <c r="L6" s="73" t="str">
        <f t="shared" si="1"/>
        <v>A8</v>
      </c>
      <c r="M6" s="73" t="str">
        <f t="shared" si="1"/>
        <v>非設置</v>
      </c>
      <c r="N6" s="82" t="str">
        <f t="shared" si="1"/>
        <v>-</v>
      </c>
      <c r="O6" s="82">
        <f t="shared" si="1"/>
        <v>68.83</v>
      </c>
      <c r="P6" s="82">
        <f t="shared" si="1"/>
        <v>100</v>
      </c>
      <c r="Q6" s="82">
        <f t="shared" si="1"/>
        <v>3720</v>
      </c>
      <c r="R6" s="82">
        <f t="shared" si="1"/>
        <v>9286</v>
      </c>
      <c r="S6" s="82">
        <f t="shared" si="1"/>
        <v>39.94</v>
      </c>
      <c r="T6" s="82">
        <f t="shared" si="1"/>
        <v>232.5</v>
      </c>
      <c r="U6" s="82">
        <f t="shared" si="1"/>
        <v>8804</v>
      </c>
      <c r="V6" s="82">
        <f t="shared" si="1"/>
        <v>39.93</v>
      </c>
      <c r="W6" s="82">
        <f t="shared" si="1"/>
        <v>220.49</v>
      </c>
      <c r="X6" s="88">
        <f t="shared" ref="X6:AG6" si="2">IF(X7="",NA(),X7)</f>
        <v>96.25</v>
      </c>
      <c r="Y6" s="88">
        <f t="shared" si="2"/>
        <v>98.87</v>
      </c>
      <c r="Z6" s="88">
        <f t="shared" si="2"/>
        <v>97.72</v>
      </c>
      <c r="AA6" s="88">
        <f t="shared" si="2"/>
        <v>103.15</v>
      </c>
      <c r="AB6" s="88">
        <f t="shared" si="2"/>
        <v>106.74</v>
      </c>
      <c r="AC6" s="88">
        <f t="shared" si="2"/>
        <v>104.35</v>
      </c>
      <c r="AD6" s="88">
        <f t="shared" si="2"/>
        <v>105.34</v>
      </c>
      <c r="AE6" s="88">
        <f t="shared" si="2"/>
        <v>105.77</v>
      </c>
      <c r="AF6" s="88">
        <f t="shared" si="2"/>
        <v>104.82</v>
      </c>
      <c r="AG6" s="88">
        <f t="shared" si="2"/>
        <v>106.46</v>
      </c>
      <c r="AH6" s="82" t="str">
        <f>IF(AH7="","",IF(AH7="-","【-】","【"&amp;SUBSTITUTE(TEXT(AH7,"#,##0.00"),"-","△")&amp;"】"))</f>
        <v>【108.24】</v>
      </c>
      <c r="AI6" s="88">
        <f t="shared" ref="AI6:AR6" si="3">IF(AI7="",NA(),AI7)</f>
        <v>142.65</v>
      </c>
      <c r="AJ6" s="88">
        <f t="shared" si="3"/>
        <v>149.68</v>
      </c>
      <c r="AK6" s="88">
        <f t="shared" si="3"/>
        <v>150.83000000000001</v>
      </c>
      <c r="AL6" s="88">
        <f t="shared" si="3"/>
        <v>115.8</v>
      </c>
      <c r="AM6" s="88">
        <f t="shared" si="3"/>
        <v>96.72</v>
      </c>
      <c r="AN6" s="88">
        <f t="shared" si="3"/>
        <v>21.69</v>
      </c>
      <c r="AO6" s="88">
        <f t="shared" si="3"/>
        <v>24.04</v>
      </c>
      <c r="AP6" s="88">
        <f t="shared" si="3"/>
        <v>28.03</v>
      </c>
      <c r="AQ6" s="88">
        <f t="shared" si="3"/>
        <v>26.73</v>
      </c>
      <c r="AR6" s="88">
        <f t="shared" si="3"/>
        <v>27.85</v>
      </c>
      <c r="AS6" s="82" t="str">
        <f>IF(AS7="","",IF(AS7="-","【-】","【"&amp;SUBSTITUTE(TEXT(AS7,"#,##0.00"),"-","△")&amp;"】"))</f>
        <v>【1.50】</v>
      </c>
      <c r="AT6" s="88">
        <f t="shared" ref="AT6:BC6" si="4">IF(AT7="",NA(),AT7)</f>
        <v>87.6</v>
      </c>
      <c r="AU6" s="88">
        <f t="shared" si="4"/>
        <v>104.05</v>
      </c>
      <c r="AV6" s="88">
        <f t="shared" si="4"/>
        <v>110.7</v>
      </c>
      <c r="AW6" s="88">
        <f t="shared" si="4"/>
        <v>142.6</v>
      </c>
      <c r="AX6" s="88">
        <f t="shared" si="4"/>
        <v>188.74</v>
      </c>
      <c r="AY6" s="88">
        <f t="shared" si="4"/>
        <v>301.04000000000002</v>
      </c>
      <c r="AZ6" s="88">
        <f t="shared" si="4"/>
        <v>305.08</v>
      </c>
      <c r="BA6" s="88">
        <f t="shared" si="4"/>
        <v>305.33999999999997</v>
      </c>
      <c r="BB6" s="88">
        <f t="shared" si="4"/>
        <v>310.01</v>
      </c>
      <c r="BC6" s="88">
        <f t="shared" si="4"/>
        <v>311.12</v>
      </c>
      <c r="BD6" s="82" t="str">
        <f>IF(BD7="","",IF(BD7="-","【-】","【"&amp;SUBSTITUTE(TEXT(BD7,"#,##0.00"),"-","△")&amp;"】"))</f>
        <v>【243.36】</v>
      </c>
      <c r="BE6" s="88">
        <f t="shared" ref="BE6:BN6" si="5">IF(BE7="",NA(),BE7)</f>
        <v>920.76</v>
      </c>
      <c r="BF6" s="88">
        <f t="shared" si="5"/>
        <v>911.76</v>
      </c>
      <c r="BG6" s="88">
        <f t="shared" si="5"/>
        <v>848.4</v>
      </c>
      <c r="BH6" s="88">
        <f t="shared" si="5"/>
        <v>666.19</v>
      </c>
      <c r="BI6" s="88">
        <f t="shared" si="5"/>
        <v>607.57000000000005</v>
      </c>
      <c r="BJ6" s="88">
        <f t="shared" si="5"/>
        <v>551.62</v>
      </c>
      <c r="BK6" s="88">
        <f t="shared" si="5"/>
        <v>585.59</v>
      </c>
      <c r="BL6" s="88">
        <f t="shared" si="5"/>
        <v>561.34</v>
      </c>
      <c r="BM6" s="88">
        <f t="shared" si="5"/>
        <v>538.33000000000004</v>
      </c>
      <c r="BN6" s="88">
        <f t="shared" si="5"/>
        <v>515.14</v>
      </c>
      <c r="BO6" s="82" t="str">
        <f>IF(BO7="","",IF(BO7="-","【-】","【"&amp;SUBSTITUTE(TEXT(BO7,"#,##0.00"),"-","△")&amp;"】"))</f>
        <v>【265.93】</v>
      </c>
      <c r="BP6" s="88">
        <f t="shared" ref="BP6:BY6" si="6">IF(BP7="",NA(),BP7)</f>
        <v>82.9</v>
      </c>
      <c r="BQ6" s="88">
        <f t="shared" si="6"/>
        <v>77.97</v>
      </c>
      <c r="BR6" s="88">
        <f t="shared" si="6"/>
        <v>81.510000000000005</v>
      </c>
      <c r="BS6" s="88">
        <f t="shared" si="6"/>
        <v>98.77</v>
      </c>
      <c r="BT6" s="88">
        <f t="shared" si="6"/>
        <v>105.59</v>
      </c>
      <c r="BU6" s="88">
        <f t="shared" si="6"/>
        <v>87.11</v>
      </c>
      <c r="BV6" s="88">
        <f t="shared" si="6"/>
        <v>82.78</v>
      </c>
      <c r="BW6" s="88">
        <f t="shared" si="6"/>
        <v>84.82</v>
      </c>
      <c r="BX6" s="88">
        <f t="shared" si="6"/>
        <v>82.29</v>
      </c>
      <c r="BY6" s="88">
        <f t="shared" si="6"/>
        <v>84.16</v>
      </c>
      <c r="BZ6" s="82" t="str">
        <f>IF(BZ7="","",IF(BZ7="-","【-】","【"&amp;SUBSTITUTE(TEXT(BZ7,"#,##0.00"),"-","△")&amp;"】"))</f>
        <v>【97.82】</v>
      </c>
      <c r="CA6" s="88">
        <f t="shared" ref="CA6:CJ6" si="7">IF(CA7="",NA(),CA7)</f>
        <v>214.03</v>
      </c>
      <c r="CB6" s="88">
        <f t="shared" si="7"/>
        <v>225.07</v>
      </c>
      <c r="CC6" s="88">
        <f t="shared" si="7"/>
        <v>216.41</v>
      </c>
      <c r="CD6" s="88">
        <f t="shared" si="7"/>
        <v>213.67</v>
      </c>
      <c r="CE6" s="88">
        <f t="shared" si="7"/>
        <v>211.02</v>
      </c>
      <c r="CF6" s="88">
        <f t="shared" si="7"/>
        <v>223.98</v>
      </c>
      <c r="CG6" s="88">
        <f t="shared" si="7"/>
        <v>225.09</v>
      </c>
      <c r="CH6" s="88">
        <f t="shared" si="7"/>
        <v>224.82</v>
      </c>
      <c r="CI6" s="88">
        <f t="shared" si="7"/>
        <v>230.85</v>
      </c>
      <c r="CJ6" s="88">
        <f t="shared" si="7"/>
        <v>230.21</v>
      </c>
      <c r="CK6" s="82" t="str">
        <f>IF(CK7="","",IF(CK7="-","【-】","【"&amp;SUBSTITUTE(TEXT(CK7,"#,##0.00"),"-","△")&amp;"】"))</f>
        <v>【177.56】</v>
      </c>
      <c r="CL6" s="88">
        <f t="shared" ref="CL6:CU6" si="8">IF(CL7="",NA(),CL7)</f>
        <v>85.05</v>
      </c>
      <c r="CM6" s="88">
        <f t="shared" si="8"/>
        <v>82.46</v>
      </c>
      <c r="CN6" s="88">
        <f t="shared" si="8"/>
        <v>80.010000000000005</v>
      </c>
      <c r="CO6" s="88">
        <f t="shared" si="8"/>
        <v>81.77</v>
      </c>
      <c r="CP6" s="88">
        <f t="shared" si="8"/>
        <v>85.44</v>
      </c>
      <c r="CQ6" s="88">
        <f t="shared" si="8"/>
        <v>49.64</v>
      </c>
      <c r="CR6" s="88">
        <f t="shared" si="8"/>
        <v>49.38</v>
      </c>
      <c r="CS6" s="88">
        <f t="shared" si="8"/>
        <v>50.09</v>
      </c>
      <c r="CT6" s="88">
        <f t="shared" si="8"/>
        <v>50.1</v>
      </c>
      <c r="CU6" s="88">
        <f t="shared" si="8"/>
        <v>49.76</v>
      </c>
      <c r="CV6" s="82" t="str">
        <f>IF(CV7="","",IF(CV7="-","【-】","【"&amp;SUBSTITUTE(TEXT(CV7,"#,##0.00"),"-","△")&amp;"】"))</f>
        <v>【59.81】</v>
      </c>
      <c r="CW6" s="88">
        <f t="shared" ref="CW6:DF6" si="9">IF(CW7="",NA(),CW7)</f>
        <v>85.09</v>
      </c>
      <c r="CX6" s="88">
        <f t="shared" si="9"/>
        <v>86.08</v>
      </c>
      <c r="CY6" s="88">
        <f t="shared" si="9"/>
        <v>90.35</v>
      </c>
      <c r="CZ6" s="88">
        <f t="shared" si="9"/>
        <v>92.4</v>
      </c>
      <c r="DA6" s="88">
        <f t="shared" si="9"/>
        <v>90.81</v>
      </c>
      <c r="DB6" s="88">
        <f t="shared" si="9"/>
        <v>78.09</v>
      </c>
      <c r="DC6" s="88">
        <f t="shared" si="9"/>
        <v>78.010000000000005</v>
      </c>
      <c r="DD6" s="88">
        <f t="shared" si="9"/>
        <v>77.599999999999994</v>
      </c>
      <c r="DE6" s="88">
        <f t="shared" si="9"/>
        <v>77.3</v>
      </c>
      <c r="DF6" s="88">
        <f t="shared" si="9"/>
        <v>76.64</v>
      </c>
      <c r="DG6" s="82" t="str">
        <f>IF(DG7="","",IF(DG7="-","【-】","【"&amp;SUBSTITUTE(TEXT(DG7,"#,##0.00"),"-","△")&amp;"】"))</f>
        <v>【89.42】</v>
      </c>
      <c r="DH6" s="88">
        <f t="shared" ref="DH6:DQ6" si="10">IF(DH7="",NA(),DH7)</f>
        <v>20.38</v>
      </c>
      <c r="DI6" s="88">
        <f t="shared" si="10"/>
        <v>22.65</v>
      </c>
      <c r="DJ6" s="88">
        <f t="shared" si="10"/>
        <v>25.83</v>
      </c>
      <c r="DK6" s="88">
        <f t="shared" si="10"/>
        <v>28.42</v>
      </c>
      <c r="DL6" s="88">
        <f t="shared" si="10"/>
        <v>30.88</v>
      </c>
      <c r="DM6" s="88">
        <f t="shared" si="10"/>
        <v>47.31</v>
      </c>
      <c r="DN6" s="88">
        <f t="shared" si="10"/>
        <v>47.5</v>
      </c>
      <c r="DO6" s="88">
        <f t="shared" si="10"/>
        <v>48.41</v>
      </c>
      <c r="DP6" s="88">
        <f t="shared" si="10"/>
        <v>50.02</v>
      </c>
      <c r="DQ6" s="88">
        <f t="shared" si="10"/>
        <v>51.38</v>
      </c>
      <c r="DR6" s="82" t="str">
        <f>IF(DR7="","",IF(DR7="-","【-】","【"&amp;SUBSTITUTE(TEXT(DR7,"#,##0.00"),"-","△")&amp;"】"))</f>
        <v>【52.02】</v>
      </c>
      <c r="DS6" s="88">
        <f t="shared" ref="DS6:EB6" si="11">IF(DS7="",NA(),DS7)</f>
        <v>14.28</v>
      </c>
      <c r="DT6" s="88">
        <f t="shared" si="11"/>
        <v>5.22</v>
      </c>
      <c r="DU6" s="88">
        <f t="shared" si="11"/>
        <v>9.67</v>
      </c>
      <c r="DV6" s="88">
        <f t="shared" si="11"/>
        <v>11.07</v>
      </c>
      <c r="DW6" s="88">
        <f t="shared" si="11"/>
        <v>13.43</v>
      </c>
      <c r="DX6" s="88">
        <f t="shared" si="11"/>
        <v>16.77</v>
      </c>
      <c r="DY6" s="88">
        <f t="shared" si="11"/>
        <v>17.399999999999999</v>
      </c>
      <c r="DZ6" s="88">
        <f t="shared" si="11"/>
        <v>18.64</v>
      </c>
      <c r="EA6" s="88">
        <f t="shared" si="11"/>
        <v>19.510000000000002</v>
      </c>
      <c r="EB6" s="88">
        <f t="shared" si="11"/>
        <v>21.6</v>
      </c>
      <c r="EC6" s="82" t="str">
        <f>IF(EC7="","",IF(EC7="-","【-】","【"&amp;SUBSTITUTE(TEXT(EC7,"#,##0.00"),"-","△")&amp;"】"))</f>
        <v>【25.37】</v>
      </c>
      <c r="ED6" s="88">
        <f t="shared" ref="ED6:EM6" si="12">IF(ED7="",NA(),ED7)</f>
        <v>0.73</v>
      </c>
      <c r="EE6" s="82">
        <f t="shared" si="12"/>
        <v>0</v>
      </c>
      <c r="EF6" s="82">
        <f t="shared" si="12"/>
        <v>0</v>
      </c>
      <c r="EG6" s="88">
        <f t="shared" si="12"/>
        <v>0.69</v>
      </c>
      <c r="EH6" s="88">
        <f t="shared" si="12"/>
        <v>0.33</v>
      </c>
      <c r="EI6" s="88">
        <f t="shared" si="12"/>
        <v>0.47</v>
      </c>
      <c r="EJ6" s="88">
        <f t="shared" si="12"/>
        <v>0.4</v>
      </c>
      <c r="EK6" s="88">
        <f t="shared" si="12"/>
        <v>0.36</v>
      </c>
      <c r="EL6" s="88">
        <f t="shared" si="12"/>
        <v>0.56999999999999995</v>
      </c>
      <c r="EM6" s="88">
        <f t="shared" si="12"/>
        <v>0.56000000000000005</v>
      </c>
      <c r="EN6" s="82" t="str">
        <f>IF(EN7="","",IF(EN7="-","【-】","【"&amp;SUBSTITUTE(TEXT(EN7,"#,##0.00"),"-","△")&amp;"】"))</f>
        <v>【0.62】</v>
      </c>
    </row>
    <row r="7" spans="1:144" s="67" customFormat="1">
      <c r="A7" s="68"/>
      <c r="B7" s="74">
        <v>2023</v>
      </c>
      <c r="C7" s="74">
        <v>473065</v>
      </c>
      <c r="D7" s="74">
        <v>46</v>
      </c>
      <c r="E7" s="74">
        <v>1</v>
      </c>
      <c r="F7" s="74">
        <v>0</v>
      </c>
      <c r="G7" s="74">
        <v>1</v>
      </c>
      <c r="H7" s="74" t="s">
        <v>67</v>
      </c>
      <c r="I7" s="74" t="s">
        <v>96</v>
      </c>
      <c r="J7" s="74" t="s">
        <v>97</v>
      </c>
      <c r="K7" s="74" t="s">
        <v>98</v>
      </c>
      <c r="L7" s="74" t="s">
        <v>79</v>
      </c>
      <c r="M7" s="74" t="s">
        <v>13</v>
      </c>
      <c r="N7" s="83" t="s">
        <v>99</v>
      </c>
      <c r="O7" s="83">
        <v>68.83</v>
      </c>
      <c r="P7" s="83">
        <v>100</v>
      </c>
      <c r="Q7" s="83">
        <v>3720</v>
      </c>
      <c r="R7" s="83">
        <v>9286</v>
      </c>
      <c r="S7" s="83">
        <v>39.94</v>
      </c>
      <c r="T7" s="83">
        <v>232.5</v>
      </c>
      <c r="U7" s="83">
        <v>8804</v>
      </c>
      <c r="V7" s="83">
        <v>39.93</v>
      </c>
      <c r="W7" s="83">
        <v>220.49</v>
      </c>
      <c r="X7" s="83">
        <v>96.25</v>
      </c>
      <c r="Y7" s="83">
        <v>98.87</v>
      </c>
      <c r="Z7" s="83">
        <v>97.72</v>
      </c>
      <c r="AA7" s="83">
        <v>103.15</v>
      </c>
      <c r="AB7" s="83">
        <v>106.74</v>
      </c>
      <c r="AC7" s="83">
        <v>104.35</v>
      </c>
      <c r="AD7" s="83">
        <v>105.34</v>
      </c>
      <c r="AE7" s="83">
        <v>105.77</v>
      </c>
      <c r="AF7" s="83">
        <v>104.82</v>
      </c>
      <c r="AG7" s="83">
        <v>106.46</v>
      </c>
      <c r="AH7" s="83">
        <v>108.24</v>
      </c>
      <c r="AI7" s="83">
        <v>142.65</v>
      </c>
      <c r="AJ7" s="83">
        <v>149.68</v>
      </c>
      <c r="AK7" s="83">
        <v>150.83000000000001</v>
      </c>
      <c r="AL7" s="83">
        <v>115.8</v>
      </c>
      <c r="AM7" s="83">
        <v>96.72</v>
      </c>
      <c r="AN7" s="83">
        <v>21.69</v>
      </c>
      <c r="AO7" s="83">
        <v>24.04</v>
      </c>
      <c r="AP7" s="83">
        <v>28.03</v>
      </c>
      <c r="AQ7" s="83">
        <v>26.73</v>
      </c>
      <c r="AR7" s="83">
        <v>27.85</v>
      </c>
      <c r="AS7" s="83">
        <v>1.5</v>
      </c>
      <c r="AT7" s="83">
        <v>87.6</v>
      </c>
      <c r="AU7" s="83">
        <v>104.05</v>
      </c>
      <c r="AV7" s="83">
        <v>110.7</v>
      </c>
      <c r="AW7" s="83">
        <v>142.6</v>
      </c>
      <c r="AX7" s="83">
        <v>188.74</v>
      </c>
      <c r="AY7" s="83">
        <v>301.04000000000002</v>
      </c>
      <c r="AZ7" s="83">
        <v>305.08</v>
      </c>
      <c r="BA7" s="83">
        <v>305.33999999999997</v>
      </c>
      <c r="BB7" s="83">
        <v>310.01</v>
      </c>
      <c r="BC7" s="83">
        <v>311.12</v>
      </c>
      <c r="BD7" s="83">
        <v>243.36</v>
      </c>
      <c r="BE7" s="83">
        <v>920.76</v>
      </c>
      <c r="BF7" s="83">
        <v>911.76</v>
      </c>
      <c r="BG7" s="83">
        <v>848.4</v>
      </c>
      <c r="BH7" s="83">
        <v>666.19</v>
      </c>
      <c r="BI7" s="83">
        <v>607.57000000000005</v>
      </c>
      <c r="BJ7" s="83">
        <v>551.62</v>
      </c>
      <c r="BK7" s="83">
        <v>585.59</v>
      </c>
      <c r="BL7" s="83">
        <v>561.34</v>
      </c>
      <c r="BM7" s="83">
        <v>538.33000000000004</v>
      </c>
      <c r="BN7" s="83">
        <v>515.14</v>
      </c>
      <c r="BO7" s="83">
        <v>265.93</v>
      </c>
      <c r="BP7" s="83">
        <v>82.9</v>
      </c>
      <c r="BQ7" s="83">
        <v>77.97</v>
      </c>
      <c r="BR7" s="83">
        <v>81.510000000000005</v>
      </c>
      <c r="BS7" s="83">
        <v>98.77</v>
      </c>
      <c r="BT7" s="83">
        <v>105.59</v>
      </c>
      <c r="BU7" s="83">
        <v>87.11</v>
      </c>
      <c r="BV7" s="83">
        <v>82.78</v>
      </c>
      <c r="BW7" s="83">
        <v>84.82</v>
      </c>
      <c r="BX7" s="83">
        <v>82.29</v>
      </c>
      <c r="BY7" s="83">
        <v>84.16</v>
      </c>
      <c r="BZ7" s="83">
        <v>97.82</v>
      </c>
      <c r="CA7" s="83">
        <v>214.03</v>
      </c>
      <c r="CB7" s="83">
        <v>225.07</v>
      </c>
      <c r="CC7" s="83">
        <v>216.41</v>
      </c>
      <c r="CD7" s="83">
        <v>213.67</v>
      </c>
      <c r="CE7" s="83">
        <v>211.02</v>
      </c>
      <c r="CF7" s="83">
        <v>223.98</v>
      </c>
      <c r="CG7" s="83">
        <v>225.09</v>
      </c>
      <c r="CH7" s="83">
        <v>224.82</v>
      </c>
      <c r="CI7" s="83">
        <v>230.85</v>
      </c>
      <c r="CJ7" s="83">
        <v>230.21</v>
      </c>
      <c r="CK7" s="83">
        <v>177.56</v>
      </c>
      <c r="CL7" s="83">
        <v>85.05</v>
      </c>
      <c r="CM7" s="83">
        <v>82.46</v>
      </c>
      <c r="CN7" s="83">
        <v>80.010000000000005</v>
      </c>
      <c r="CO7" s="83">
        <v>81.77</v>
      </c>
      <c r="CP7" s="83">
        <v>85.44</v>
      </c>
      <c r="CQ7" s="83">
        <v>49.64</v>
      </c>
      <c r="CR7" s="83">
        <v>49.38</v>
      </c>
      <c r="CS7" s="83">
        <v>50.09</v>
      </c>
      <c r="CT7" s="83">
        <v>50.1</v>
      </c>
      <c r="CU7" s="83">
        <v>49.76</v>
      </c>
      <c r="CV7" s="83">
        <v>59.81</v>
      </c>
      <c r="CW7" s="83">
        <v>85.09</v>
      </c>
      <c r="CX7" s="83">
        <v>86.08</v>
      </c>
      <c r="CY7" s="83">
        <v>90.35</v>
      </c>
      <c r="CZ7" s="83">
        <v>92.4</v>
      </c>
      <c r="DA7" s="83">
        <v>90.81</v>
      </c>
      <c r="DB7" s="83">
        <v>78.09</v>
      </c>
      <c r="DC7" s="83">
        <v>78.010000000000005</v>
      </c>
      <c r="DD7" s="83">
        <v>77.599999999999994</v>
      </c>
      <c r="DE7" s="83">
        <v>77.3</v>
      </c>
      <c r="DF7" s="83">
        <v>76.64</v>
      </c>
      <c r="DG7" s="83">
        <v>89.42</v>
      </c>
      <c r="DH7" s="83">
        <v>20.38</v>
      </c>
      <c r="DI7" s="83">
        <v>22.65</v>
      </c>
      <c r="DJ7" s="83">
        <v>25.83</v>
      </c>
      <c r="DK7" s="83">
        <v>28.42</v>
      </c>
      <c r="DL7" s="83">
        <v>30.88</v>
      </c>
      <c r="DM7" s="83">
        <v>47.31</v>
      </c>
      <c r="DN7" s="83">
        <v>47.5</v>
      </c>
      <c r="DO7" s="83">
        <v>48.41</v>
      </c>
      <c r="DP7" s="83">
        <v>50.02</v>
      </c>
      <c r="DQ7" s="83">
        <v>51.38</v>
      </c>
      <c r="DR7" s="83">
        <v>52.02</v>
      </c>
      <c r="DS7" s="83">
        <v>14.28</v>
      </c>
      <c r="DT7" s="83">
        <v>5.22</v>
      </c>
      <c r="DU7" s="83">
        <v>9.67</v>
      </c>
      <c r="DV7" s="83">
        <v>11.07</v>
      </c>
      <c r="DW7" s="83">
        <v>13.43</v>
      </c>
      <c r="DX7" s="83">
        <v>16.77</v>
      </c>
      <c r="DY7" s="83">
        <v>17.399999999999999</v>
      </c>
      <c r="DZ7" s="83">
        <v>18.64</v>
      </c>
      <c r="EA7" s="83">
        <v>19.510000000000002</v>
      </c>
      <c r="EB7" s="83">
        <v>21.6</v>
      </c>
      <c r="EC7" s="83">
        <v>25.37</v>
      </c>
      <c r="ED7" s="83">
        <v>0.73</v>
      </c>
      <c r="EE7" s="83">
        <v>0</v>
      </c>
      <c r="EF7" s="83">
        <v>0</v>
      </c>
      <c r="EG7" s="83">
        <v>0.69</v>
      </c>
      <c r="EH7" s="83">
        <v>0.33</v>
      </c>
      <c r="EI7" s="83">
        <v>0.47</v>
      </c>
      <c r="EJ7" s="83">
        <v>0.4</v>
      </c>
      <c r="EK7" s="83">
        <v>0.36</v>
      </c>
      <c r="EL7" s="83">
        <v>0.56999999999999995</v>
      </c>
      <c r="EM7" s="83">
        <v>0.56000000000000005</v>
      </c>
      <c r="EN7" s="83">
        <v>0.62</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100</v>
      </c>
      <c r="C9" s="69" t="s">
        <v>101</v>
      </c>
      <c r="D9" s="69" t="s">
        <v>102</v>
      </c>
      <c r="E9" s="69" t="s">
        <v>103</v>
      </c>
      <c r="F9" s="69" t="s">
        <v>104</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50</v>
      </c>
      <c r="B10" s="75">
        <f>DATEVALUE($B7-B11&amp;"/1/"&amp;B12)</f>
        <v>36892</v>
      </c>
      <c r="C10" s="75">
        <f>DATEVALUE($B7-C11&amp;"/1/"&amp;C12)</f>
        <v>37257</v>
      </c>
      <c r="D10" s="75">
        <f>DATEVALUE($B7-D11&amp;"/1/"&amp;D12)</f>
        <v>37622</v>
      </c>
      <c r="E10" s="75">
        <f>DATEVALUE($B7-E11&amp;"/1/"&amp;E12)</f>
        <v>37987</v>
      </c>
      <c r="F10" s="75">
        <f>DATEVALUE($B7-F11&amp;"/1/"&amp;F12)</f>
        <v>38353</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user</cp:lastModifiedBy>
  <dcterms:created xsi:type="dcterms:W3CDTF">2025-01-24T06:56:47Z</dcterms:created>
  <dcterms:modified xsi:type="dcterms:W3CDTF">2025-01-29T00:47:46Z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2025-01-29T00:47:46Z</vt:filetime>
  </property>
</Properties>
</file>