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720" tabRatio="733" firstSheet="1" activeTab="1"/>
  </bookViews>
  <sheets>
    <sheet name="変更履歴" sheetId="77" state="hidden" r:id="rId1"/>
    <sheet name="シート①人" sheetId="1" r:id="rId2"/>
    <sheet name="シート②土地" sheetId="2" r:id="rId3"/>
    <sheet name="シート③集積" sheetId="3" r:id="rId4"/>
    <sheet name="台帳" sheetId="75" state="hidden" r:id="rId5"/>
    <sheet name="地域計画" sheetId="82" state="hidden" r:id="rId6"/>
    <sheet name="4-2_出_審査 (8筆まで)" sheetId="70" state="hidden" r:id="rId7"/>
    <sheet name="3_受_経営状況 (2)" sheetId="79" state="hidden" r:id="rId8"/>
    <sheet name="入力S_賃料" sheetId="41" state="hidden" r:id="rId9"/>
    <sheet name="9_出_振込依頼書" sheetId="35" state="hidden" r:id="rId10"/>
    <sheet name="10_受_支払計画" sheetId="51" state="hidden" r:id="rId11"/>
    <sheet name="11_受_事前確認" sheetId="55" state="hidden" r:id="rId12"/>
    <sheet name="15_出_15年以上説明" sheetId="53" state="hidden" r:id="rId13"/>
    <sheet name="16_受_15年以上説明" sheetId="54" state="hidden" r:id="rId14"/>
    <sheet name="12_出_口座登録申出書" sheetId="84" state="hidden" r:id="rId15"/>
    <sheet name="取込テンプレート " sheetId="73" state="hidden" r:id="rId16"/>
    <sheet name="必要書類一覧" sheetId="4" r:id="rId17"/>
  </sheets>
  <externalReferences>
    <externalReference r:id="rId18"/>
  </externalReferences>
  <definedNames>
    <definedName name="機械種類">#REF!</definedName>
    <definedName name="機械種類" localSheetId="15">#REF!</definedName>
    <definedName name="畜産種類">#REF!</definedName>
    <definedName name="畜産種類" localSheetId="15">#REF!</definedName>
    <definedName name="機械数量">#REF!</definedName>
    <definedName name="畜産数量">#REF!</definedName>
    <definedName name="_xlnm.Print_Area" localSheetId="9">'9_出_振込依頼書'!$B$1:$R$67</definedName>
    <definedName name="金融機関名" localSheetId="9">#REF!</definedName>
    <definedName name="口座番号" localSheetId="9">#REF!</definedName>
    <definedName name="支店名" localSheetId="9">#REF!</definedName>
    <definedName name="氏名" localSheetId="9">'9_出_振込依頼書'!$H$58</definedName>
    <definedName name="借入始期" localSheetId="9">#REF!</definedName>
    <definedName name="借入終期" localSheetId="9">'9_出_振込依頼書'!$I$12</definedName>
    <definedName name="住所" localSheetId="9">'9_出_振込依頼書'!$H$53</definedName>
    <definedName name="出力日" localSheetId="9">'9_出_振込依頼書'!$H$51</definedName>
    <definedName name="農地" localSheetId="9">'9_出_振込依頼書'!$C$9</definedName>
    <definedName name="電話番号" localSheetId="9">'9_出_振込依頼書'!$H$55</definedName>
    <definedName name="名義人" localSheetId="9">#REF!</definedName>
    <definedName name="名義人カナ" localSheetId="9">#REF!</definedName>
    <definedName name="_xlnm.Print_Area" localSheetId="8">入力S_賃料!$B$1:$X$18</definedName>
    <definedName name="_xlnm.Print_Area" localSheetId="10">'10_受_支払計画'!$B$1:$S$42</definedName>
    <definedName name="_xlnm.Print_Area" localSheetId="11">'11_受_事前確認'!$A$1:$I$42</definedName>
    <definedName name="_xlnm.Print_Area" localSheetId="6">'4-2_出_審査 (8筆まで)'!$A$1:$W$36</definedName>
    <definedName name="_xlnm.Print_Area" localSheetId="0">変更履歴!$A$40:$D$82</definedName>
    <definedName name="_xlnm.Print_Area" localSheetId="7">'3_受_経営状況 (2)'!$A$1:$AV$35</definedName>
    <definedName name="_xlnm.Print_Area" localSheetId="14">'12_出_口座登録申出書'!$A$1:$E$23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nouchi04</author>
  </authors>
  <commentList>
    <comment ref="Z4" authorId="0">
      <text>
        <r>
          <rPr>
            <b/>
            <sz val="9"/>
            <color indexed="81"/>
            <rFont val="MS P ゴシック"/>
          </rPr>
          <t>nouchi04:年度ごとにかえる</t>
        </r>
      </text>
    </comment>
  </commentList>
</comments>
</file>

<file path=xl/comments2.xml><?xml version="1.0" encoding="utf-8"?>
<comments xmlns="http://schemas.openxmlformats.org/spreadsheetml/2006/main">
  <authors>
    <author>nouchi03</author>
  </authors>
  <commentList>
    <comment ref="R5" authorId="0">
      <text>
        <r>
          <rPr>
            <sz val="9"/>
            <color indexed="81"/>
            <rFont val="MS P ゴシック"/>
          </rPr>
          <t xml:space="preserve">
地域計画の区域外の農用地について、貸付のための必須事項になります。
推進チーム会議等で公平・適正に調整されたものでなければいけません。</t>
        </r>
      </text>
    </comment>
  </commentList>
</comments>
</file>

<file path=xl/comments3.xml><?xml version="1.0" encoding="utf-8"?>
<comments xmlns="http://schemas.openxmlformats.org/spreadsheetml/2006/main">
  <authors>
    <author>nouchi04</author>
    <author>nouchi05</author>
    <author>沖縄県</author>
    <author>NJKUser-WIN10-1</author>
    <author>nouchi09</author>
  </authors>
  <commentList>
    <comment ref="J5" authorId="0">
      <text>
        <r>
          <rPr>
            <b/>
            <sz val="9"/>
            <color indexed="81"/>
            <rFont val="ＭＳ Ｐゴシック"/>
          </rPr>
          <t>契約時の年齢</t>
        </r>
      </text>
    </comment>
    <comment ref="K5" authorId="1">
      <text>
        <r>
          <rPr>
            <b/>
            <sz val="9"/>
            <color indexed="81"/>
            <rFont val="ＭＳ Ｐゴシック"/>
          </rPr>
          <t xml:space="preserve">ハイフン不要
</t>
        </r>
      </text>
    </comment>
    <comment ref="AD5" authorId="1">
      <text>
        <r>
          <rPr>
            <b/>
            <sz val="9"/>
            <color indexed="81"/>
            <rFont val="ＭＳ Ｐゴシック"/>
          </rPr>
          <t xml:space="preserve">ハイフン不要
</t>
        </r>
      </text>
    </comment>
    <comment ref="AS5" authorId="2">
      <text>
        <r>
          <rPr>
            <b/>
            <sz val="14"/>
            <color indexed="81"/>
            <rFont val="ＭＳ Ｐゴシック"/>
          </rPr>
          <t>H280106　又吉記載
《用語の確認》
○農地所有者→機構　</t>
        </r>
        <r>
          <rPr>
            <b/>
            <u/>
            <sz val="18"/>
            <color indexed="81"/>
            <rFont val="ＭＳ Ｐゴシック"/>
          </rPr>
          <t>借受け（又は借受）</t>
        </r>
        <r>
          <rPr>
            <b/>
            <sz val="18"/>
            <color indexed="81"/>
            <rFont val="ＭＳ Ｐゴシック"/>
          </rPr>
          <t xml:space="preserve">
</t>
        </r>
        <r>
          <rPr>
            <b/>
            <sz val="14"/>
            <color indexed="81"/>
            <rFont val="ＭＳ Ｐゴシック"/>
          </rPr>
          <t xml:space="preserve">
○機構→受け手　</t>
        </r>
        <r>
          <rPr>
            <b/>
            <u/>
            <sz val="18"/>
            <color indexed="81"/>
            <rFont val="ＭＳ Ｐゴシック"/>
          </rPr>
          <t>貸付け（又は貸付）</t>
        </r>
        <r>
          <rPr>
            <b/>
            <sz val="14"/>
            <color indexed="81"/>
            <rFont val="ＭＳ Ｐゴシック"/>
          </rPr>
          <t xml:space="preserve">
といった表現で統一することは可能でしょうか。</t>
        </r>
      </text>
    </comment>
    <comment ref="BI5" authorId="1">
      <text>
        <r>
          <rPr>
            <b/>
            <sz val="16"/>
            <color indexed="81"/>
            <rFont val="ＭＳ Ｐゴシック"/>
          </rPr>
          <t>黄色表記は小数点切り下げ</t>
        </r>
      </text>
    </comment>
    <comment ref="CM5" authorId="3">
      <text>
        <r>
          <rPr>
            <b/>
            <sz val="9"/>
            <color indexed="81"/>
            <rFont val="ＭＳ Ｐゴシック"/>
          </rPr>
          <t>有 = 1
無 = 空欄</t>
        </r>
        <r>
          <rPr>
            <sz val="9"/>
            <color indexed="81"/>
            <rFont val="ＭＳ Ｐゴシック"/>
          </rPr>
          <t xml:space="preserve">
</t>
        </r>
      </text>
    </comment>
    <comment ref="AN9" authorId="4">
      <text>
        <r>
          <rPr>
            <b/>
            <sz val="9"/>
            <color indexed="81"/>
            <rFont val="MS P ゴシック"/>
          </rPr>
          <t>nouchi09:</t>
        </r>
        <r>
          <rPr>
            <sz val="9"/>
            <color indexed="81"/>
            <rFont val="MS P ゴシック"/>
          </rPr>
          <t xml:space="preserve">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<sst xmlns="http://schemas.openxmlformats.org/spreadsheetml/2006/main" xmlns:r="http://schemas.openxmlformats.org/officeDocument/2006/relationships" count="782" uniqueCount="782">
  <si>
    <t>住所</t>
    <rPh sb="0" eb="2">
      <t>ジュウショ</t>
    </rPh>
    <phoneticPr fontId="23"/>
  </si>
  <si>
    <t>(出)TEL01</t>
    <rPh sb="1" eb="2">
      <t>ダ</t>
    </rPh>
    <phoneticPr fontId="23"/>
  </si>
  <si>
    <t>普通</t>
    <rPh sb="0" eb="2">
      <t>フツウ</t>
    </rPh>
    <phoneticPr fontId="23"/>
  </si>
  <si>
    <t>②</t>
  </si>
  <si>
    <t>負担区分の内容</t>
    <rPh sb="0" eb="2">
      <t>フタン</t>
    </rPh>
    <rPh sb="2" eb="4">
      <t>クブン</t>
    </rPh>
    <rPh sb="5" eb="7">
      <t>ナイヨウ</t>
    </rPh>
    <phoneticPr fontId="23"/>
  </si>
  <si>
    <t>字</t>
    <rPh sb="0" eb="1">
      <t>アザ</t>
    </rPh>
    <phoneticPr fontId="84"/>
  </si>
  <si>
    <t>円</t>
  </si>
  <si>
    <t>小字</t>
    <rPh sb="0" eb="2">
      <t>コアザ</t>
    </rPh>
    <phoneticPr fontId="23"/>
  </si>
  <si>
    <t>－</t>
  </si>
  <si>
    <t>（出し手）公社提出用</t>
    <rPh sb="1" eb="2">
      <t>ダ</t>
    </rPh>
    <rPh sb="3" eb="4">
      <t>テ</t>
    </rPh>
    <rPh sb="5" eb="7">
      <t>コウシャ</t>
    </rPh>
    <rPh sb="7" eb="9">
      <t>テイシュツ</t>
    </rPh>
    <rPh sb="9" eb="10">
      <t>ヨウ</t>
    </rPh>
    <phoneticPr fontId="23"/>
  </si>
  <si>
    <t>上記の内容について説明を受けました。</t>
    <rPh sb="0" eb="2">
      <t>ジョウキ</t>
    </rPh>
    <rPh sb="3" eb="5">
      <t>ナイヨウ</t>
    </rPh>
    <rPh sb="9" eb="11">
      <t>セツメイ</t>
    </rPh>
    <rPh sb="12" eb="13">
      <t>ウ</t>
    </rPh>
    <phoneticPr fontId="23"/>
  </si>
  <si>
    <t>氏　名</t>
    <rPh sb="0" eb="1">
      <t>シ</t>
    </rPh>
    <rPh sb="2" eb="3">
      <t>メイ</t>
    </rPh>
    <phoneticPr fontId="23"/>
  </si>
  <si>
    <t>農地バンク利用申請シート（①②③）</t>
    <rPh sb="0" eb="2">
      <t>のうち</t>
    </rPh>
    <rPh sb="5" eb="7">
      <t>りよう</t>
    </rPh>
    <rPh sb="7" eb="9">
      <t>しんせい</t>
    </rPh>
    <phoneticPr fontId="28" type="Hiragana"/>
  </si>
  <si>
    <t>～</t>
  </si>
  <si>
    <t>地番</t>
    <rPh sb="0" eb="2">
      <t>チバン</t>
    </rPh>
    <phoneticPr fontId="23"/>
  </si>
  <si>
    <t>大字</t>
    <rPh sb="0" eb="2">
      <t>オオアザ</t>
    </rPh>
    <phoneticPr fontId="23"/>
  </si>
  <si>
    <r>
      <t xml:space="preserve">機構事業等の活用状況
</t>
    </r>
    <r>
      <rPr>
        <sz val="9.5"/>
        <color auto="1"/>
        <rFont val="ＭＳ Ｐゴシック"/>
      </rPr>
      <t>※機構事業等の活用が無い場合は「実績なし」とする</t>
    </r>
    <rPh sb="0" eb="5">
      <t>キコウジギョウトウ</t>
    </rPh>
    <rPh sb="6" eb="10">
      <t>カツヨウジョウキョウ</t>
    </rPh>
    <rPh sb="12" eb="17">
      <t>キコウジギョウトウ</t>
    </rPh>
    <rPh sb="18" eb="20">
      <t>カツヨウ</t>
    </rPh>
    <rPh sb="21" eb="22">
      <t>ナ</t>
    </rPh>
    <rPh sb="23" eb="25">
      <t>バアイ</t>
    </rPh>
    <rPh sb="27" eb="29">
      <t>ジッセキ</t>
    </rPh>
    <phoneticPr fontId="23"/>
  </si>
  <si>
    <t>農業従事者</t>
    <rPh sb="0" eb="2">
      <t>ノウギョウ</t>
    </rPh>
    <rPh sb="2" eb="5">
      <t>ジュウジシャ</t>
    </rPh>
    <phoneticPr fontId="23"/>
  </si>
  <si>
    <t>所　　在</t>
    <rPh sb="0" eb="4">
      <t>ショザイ</t>
    </rPh>
    <phoneticPr fontId="84"/>
  </si>
  <si>
    <t>賃借料の支払い方法を口座振替のみとした。</t>
  </si>
  <si>
    <t>住所：</t>
    <rPh sb="0" eb="2">
      <t>ジュウショ</t>
    </rPh>
    <phoneticPr fontId="23"/>
  </si>
  <si>
    <t>審査
結果</t>
    <rPh sb="0" eb="2">
      <t>シンサ</t>
    </rPh>
    <rPh sb="3" eb="5">
      <t>ケッカ</t>
    </rPh>
    <phoneticPr fontId="23"/>
  </si>
  <si>
    <t>年度</t>
    <rPh sb="0" eb="2">
      <t>ネンド</t>
    </rPh>
    <phoneticPr fontId="23"/>
  </si>
  <si>
    <t>代表者名</t>
    <rPh sb="0" eb="3">
      <t>ダイヒョウシャ</t>
    </rPh>
    <rPh sb="3" eb="4">
      <t>メイ</t>
    </rPh>
    <phoneticPr fontId="23"/>
  </si>
  <si>
    <t>（農用地等の所有者向け）</t>
    <rPh sb="1" eb="4">
      <t>ノウヨウチ</t>
    </rPh>
    <rPh sb="4" eb="5">
      <t>ナド</t>
    </rPh>
    <rPh sb="6" eb="9">
      <t>ショユウシャ</t>
    </rPh>
    <rPh sb="9" eb="10">
      <t>ム</t>
    </rPh>
    <phoneticPr fontId="23"/>
  </si>
  <si>
    <t>(4) 農地中間管理事業の推進に関する法律施行規則第12条第３項第１号に該当する場合は、上記太枠内に○を記載したうえで（Ｃ）～（Ｆ）及び「地域の農業における他の農業者との役割分担の計画」への記載を省略
　することができる。</t>
    <rPh sb="21" eb="23">
      <t>セコウ</t>
    </rPh>
    <rPh sb="23" eb="25">
      <t>キソク</t>
    </rPh>
    <rPh sb="25" eb="26">
      <t>ダイ</t>
    </rPh>
    <rPh sb="28" eb="29">
      <t>ジョウ</t>
    </rPh>
    <rPh sb="29" eb="30">
      <t>ダイ</t>
    </rPh>
    <rPh sb="31" eb="32">
      <t>コウ</t>
    </rPh>
    <rPh sb="32" eb="33">
      <t>ダイ</t>
    </rPh>
    <rPh sb="34" eb="35">
      <t>ゴウ</t>
    </rPh>
    <rPh sb="36" eb="38">
      <t>ガイトウ</t>
    </rPh>
    <rPh sb="40" eb="42">
      <t>バアイ</t>
    </rPh>
    <rPh sb="52" eb="54">
      <t>キサイ</t>
    </rPh>
    <rPh sb="66" eb="67">
      <t>オヨ</t>
    </rPh>
    <rPh sb="95" eb="97">
      <t>キサイ</t>
    </rPh>
    <rPh sb="98" eb="100">
      <t>ショウリャク</t>
    </rPh>
    <phoneticPr fontId="23"/>
  </si>
  <si>
    <t>翌年度</t>
    <rPh sb="0" eb="3">
      <t>ヨクネンド</t>
    </rPh>
    <phoneticPr fontId="85"/>
  </si>
  <si>
    <t>(2) (B)欄は、主たる経営作目を「水稲」、「さとうきび」、「果樹」、「野菜」、「養豚」、「養鶏」、「酪農」、「肉用牛」、「施設園芸」等と記載する。</t>
  </si>
  <si>
    <t>※15年以上借受ける場合</t>
    <rPh sb="3" eb="4">
      <t>ネン</t>
    </rPh>
    <rPh sb="4" eb="6">
      <t>イジョウ</t>
    </rPh>
    <rPh sb="6" eb="7">
      <t>カ</t>
    </rPh>
    <rPh sb="7" eb="8">
      <t>ウ</t>
    </rPh>
    <rPh sb="10" eb="12">
      <t>バアイ</t>
    </rPh>
    <phoneticPr fontId="23"/>
  </si>
  <si>
    <t>捨　印</t>
    <rPh sb="0" eb="1">
      <t>シャ</t>
    </rPh>
    <rPh sb="2" eb="3">
      <t>イン</t>
    </rPh>
    <phoneticPr fontId="23"/>
  </si>
  <si>
    <t>機構関連事業について</t>
    <rPh sb="0" eb="2">
      <t>キコウ</t>
    </rPh>
    <rPh sb="2" eb="4">
      <t>カンレン</t>
    </rPh>
    <rPh sb="4" eb="6">
      <t>ジギョウ</t>
    </rPh>
    <phoneticPr fontId="23"/>
  </si>
  <si>
    <t>○　農地中間管理機構関連土地改良事業について</t>
    <rPh sb="2" eb="4">
      <t>ノウチ</t>
    </rPh>
    <rPh sb="4" eb="6">
      <t>チュウカン</t>
    </rPh>
    <rPh sb="6" eb="8">
      <t>カンリ</t>
    </rPh>
    <rPh sb="8" eb="10">
      <t>キコウ</t>
    </rPh>
    <rPh sb="10" eb="12">
      <t>カンレン</t>
    </rPh>
    <rPh sb="12" eb="14">
      <t>トチ</t>
    </rPh>
    <rPh sb="14" eb="16">
      <t>カイリョウ</t>
    </rPh>
    <rPh sb="16" eb="18">
      <t>ジギョウ</t>
    </rPh>
    <phoneticPr fontId="23"/>
  </si>
  <si>
    <t>・</t>
  </si>
  <si>
    <t>○　機構関連事業の内容について</t>
    <rPh sb="2" eb="4">
      <t>キコウ</t>
    </rPh>
    <rPh sb="4" eb="6">
      <t>カンレン</t>
    </rPh>
    <rPh sb="6" eb="8">
      <t>ジギョウ</t>
    </rPh>
    <rPh sb="9" eb="11">
      <t>ナイヨウ</t>
    </rPh>
    <phoneticPr fontId="23"/>
  </si>
  <si>
    <t>修繕費又は改良の工事名</t>
    <rPh sb="0" eb="3">
      <t>シュウゼンヒ</t>
    </rPh>
    <rPh sb="3" eb="4">
      <t>マタ</t>
    </rPh>
    <rPh sb="5" eb="7">
      <t>カイリョウ</t>
    </rPh>
    <rPh sb="8" eb="11">
      <t>コウジメイ</t>
    </rPh>
    <phoneticPr fontId="23"/>
  </si>
  <si>
    <t>入力S　M19　選択リスト　未払いなし、未払いありに変更</t>
    <rPh sb="8" eb="10">
      <t>センタク</t>
    </rPh>
    <rPh sb="14" eb="16">
      <t>ミバラ</t>
    </rPh>
    <rPh sb="20" eb="22">
      <t>ミバラ</t>
    </rPh>
    <rPh sb="26" eb="28">
      <t>ヘンコウ</t>
    </rPh>
    <phoneticPr fontId="23"/>
  </si>
  <si>
    <t>（機構チェック欄）</t>
    <rPh sb="1" eb="3">
      <t>キコウ</t>
    </rPh>
    <rPh sb="7" eb="8">
      <t>ラン</t>
    </rPh>
    <phoneticPr fontId="23"/>
  </si>
  <si>
    <t>□</t>
  </si>
  <si>
    <t>借　入　審　査　表</t>
    <rPh sb="0" eb="1">
      <t>シャク</t>
    </rPh>
    <rPh sb="2" eb="3">
      <t>イリ</t>
    </rPh>
    <rPh sb="4" eb="5">
      <t>シン</t>
    </rPh>
    <rPh sb="6" eb="7">
      <t>サ</t>
    </rPh>
    <rPh sb="8" eb="9">
      <t>オモテ</t>
    </rPh>
    <phoneticPr fontId="23"/>
  </si>
  <si>
    <t>支払期日</t>
    <rPh sb="0" eb="2">
      <t>シハラ</t>
    </rPh>
    <rPh sb="2" eb="4">
      <t>キジツ</t>
    </rPh>
    <phoneticPr fontId="23"/>
  </si>
  <si>
    <t>・　</t>
  </si>
  <si>
    <t>構築物
（内容）</t>
    <rPh sb="0" eb="3">
      <t>コウチクブツ</t>
    </rPh>
    <rPh sb="5" eb="7">
      <t>ナイヨウ</t>
    </rPh>
    <phoneticPr fontId="23"/>
  </si>
  <si>
    <t>(受)経営面積</t>
    <rPh sb="1" eb="2">
      <t>ウ</t>
    </rPh>
    <rPh sb="3" eb="5">
      <t>ケイエイ</t>
    </rPh>
    <rPh sb="5" eb="7">
      <t>メンセキ</t>
    </rPh>
    <phoneticPr fontId="23"/>
  </si>
  <si>
    <t>賦課金等の種類</t>
    <rPh sb="0" eb="3">
      <t>フカキン</t>
    </rPh>
    <rPh sb="3" eb="4">
      <t>ナド</t>
    </rPh>
    <rPh sb="5" eb="7">
      <t>シュルイ</t>
    </rPh>
    <phoneticPr fontId="23"/>
  </si>
  <si>
    <t>フリガナ</t>
  </si>
  <si>
    <t>様</t>
    <rPh sb="0" eb="1">
      <t>サマ</t>
    </rPh>
    <phoneticPr fontId="23"/>
  </si>
  <si>
    <r>
      <t xml:space="preserve">連携事業 </t>
    </r>
    <r>
      <rPr>
        <sz val="11"/>
        <color auto="1"/>
        <rFont val="ＭＳ Ｐゴシック"/>
      </rPr>
      <t>：農地中間管理事業（機構事業）と連携して実施される事業があれば記載する。（農地耕作条件改善事業、機構集積協力金ほか）</t>
    </r>
    <rPh sb="0" eb="2">
      <t>レンケイ</t>
    </rPh>
    <rPh sb="2" eb="4">
      <t>ジギョウ</t>
    </rPh>
    <rPh sb="6" eb="8">
      <t>ノウチ</t>
    </rPh>
    <rPh sb="8" eb="10">
      <t>チュウカン</t>
    </rPh>
    <rPh sb="10" eb="12">
      <t>カンリ</t>
    </rPh>
    <rPh sb="12" eb="14">
      <t>ジギョウ</t>
    </rPh>
    <rPh sb="15" eb="17">
      <t>キコウ</t>
    </rPh>
    <rPh sb="17" eb="19">
      <t>ジギョウ</t>
    </rPh>
    <rPh sb="21" eb="23">
      <t>レンケイ</t>
    </rPh>
    <rPh sb="25" eb="27">
      <t>ジッシ</t>
    </rPh>
    <rPh sb="30" eb="32">
      <t>ジギョウ</t>
    </rPh>
    <rPh sb="36" eb="38">
      <t>キサイ</t>
    </rPh>
    <rPh sb="42" eb="44">
      <t>ノウチ</t>
    </rPh>
    <rPh sb="44" eb="46">
      <t>コウサク</t>
    </rPh>
    <rPh sb="46" eb="48">
      <t>ジョウケン</t>
    </rPh>
    <rPh sb="48" eb="50">
      <t>カイゼン</t>
    </rPh>
    <rPh sb="50" eb="52">
      <t>ジギョウ</t>
    </rPh>
    <rPh sb="53" eb="60">
      <t>キコウシュウセキキョウリョクキン</t>
    </rPh>
    <phoneticPr fontId="23"/>
  </si>
  <si>
    <r>
      <t>機構関連事業は、県が事業実施主体となって、</t>
    </r>
    <r>
      <rPr>
        <u/>
        <sz val="11"/>
        <color theme="1"/>
        <rFont val="ＭＳ Ｐゴシック"/>
      </rPr>
      <t>農用地等の所有者や貸付けの相手方の費用負担や同意を求めずに農地区画整備とこれに付随する農道、農業用排水路、暗渠等の整備を一体的に行う基盤整備事業</t>
    </r>
    <r>
      <rPr>
        <sz val="11"/>
        <color auto="1"/>
        <rFont val="ＭＳ Ｐゴシック"/>
      </rPr>
      <t>です。</t>
    </r>
    <rPh sb="0" eb="2">
      <t>キコウ</t>
    </rPh>
    <rPh sb="2" eb="4">
      <t>カンレン</t>
    </rPh>
    <rPh sb="4" eb="6">
      <t>ジギョウ</t>
    </rPh>
    <rPh sb="8" eb="9">
      <t>ケン</t>
    </rPh>
    <rPh sb="10" eb="12">
      <t>ジギョウ</t>
    </rPh>
    <rPh sb="12" eb="14">
      <t>ジッシ</t>
    </rPh>
    <rPh sb="14" eb="16">
      <t>シュタイ</t>
    </rPh>
    <rPh sb="21" eb="24">
      <t>ノウヨウチ</t>
    </rPh>
    <rPh sb="24" eb="25">
      <t>ナド</t>
    </rPh>
    <rPh sb="26" eb="29">
      <t>ショユウシャ</t>
    </rPh>
    <rPh sb="30" eb="32">
      <t>カシツケ</t>
    </rPh>
    <rPh sb="34" eb="37">
      <t>アイテカタ</t>
    </rPh>
    <rPh sb="38" eb="40">
      <t>ヒヨウ</t>
    </rPh>
    <rPh sb="40" eb="42">
      <t>フタン</t>
    </rPh>
    <rPh sb="43" eb="45">
      <t>ドウイ</t>
    </rPh>
    <rPh sb="46" eb="47">
      <t>モト</t>
    </rPh>
    <rPh sb="50" eb="52">
      <t>ノウチ</t>
    </rPh>
    <rPh sb="52" eb="54">
      <t>クカク</t>
    </rPh>
    <rPh sb="54" eb="56">
      <t>セイビ</t>
    </rPh>
    <rPh sb="60" eb="62">
      <t>フズイ</t>
    </rPh>
    <rPh sb="64" eb="66">
      <t>ノウドウ</t>
    </rPh>
    <rPh sb="67" eb="70">
      <t>ノウギョウヨウ</t>
    </rPh>
    <rPh sb="70" eb="73">
      <t>ハイスイロ</t>
    </rPh>
    <rPh sb="74" eb="76">
      <t>アンキョ</t>
    </rPh>
    <rPh sb="76" eb="77">
      <t>ナド</t>
    </rPh>
    <rPh sb="78" eb="80">
      <t>セイビ</t>
    </rPh>
    <rPh sb="81" eb="84">
      <t>イッタイテキ</t>
    </rPh>
    <rPh sb="85" eb="86">
      <t>オコナ</t>
    </rPh>
    <rPh sb="87" eb="89">
      <t>キバン</t>
    </rPh>
    <rPh sb="89" eb="91">
      <t>セイビ</t>
    </rPh>
    <rPh sb="91" eb="93">
      <t>ジギョウ</t>
    </rPh>
    <phoneticPr fontId="23"/>
  </si>
  <si>
    <t>大字</t>
    <rPh sb="0" eb="2">
      <t>オオアザ</t>
    </rPh>
    <phoneticPr fontId="84"/>
  </si>
  <si>
    <r>
      <t>事業実施地域については、</t>
    </r>
    <r>
      <rPr>
        <u/>
        <sz val="11"/>
        <color theme="1"/>
        <rFont val="ＭＳ Ｐゴシック"/>
      </rPr>
      <t>県が各市町村・地域の農地や担い手の実態、営農状況等を考慮した上で決定</t>
    </r>
    <r>
      <rPr>
        <sz val="11"/>
        <color auto="1"/>
        <rFont val="ＭＳ Ｐゴシック"/>
      </rPr>
      <t>されます。</t>
    </r>
    <rPh sb="0" eb="2">
      <t>ジギョウ</t>
    </rPh>
    <rPh sb="2" eb="4">
      <t>ジッシ</t>
    </rPh>
    <rPh sb="4" eb="6">
      <t>チイキ</t>
    </rPh>
    <rPh sb="12" eb="13">
      <t>ケン</t>
    </rPh>
    <rPh sb="14" eb="15">
      <t>カク</t>
    </rPh>
    <rPh sb="15" eb="18">
      <t>シチョウソン</t>
    </rPh>
    <rPh sb="19" eb="21">
      <t>チイキ</t>
    </rPh>
    <rPh sb="22" eb="24">
      <t>ノウチ</t>
    </rPh>
    <rPh sb="25" eb="26">
      <t>ニナ</t>
    </rPh>
    <rPh sb="27" eb="28">
      <t>テ</t>
    </rPh>
    <rPh sb="29" eb="31">
      <t>ジッタイ</t>
    </rPh>
    <rPh sb="32" eb="34">
      <t>エイノウ</t>
    </rPh>
    <rPh sb="34" eb="36">
      <t>ジョウキョウ</t>
    </rPh>
    <rPh sb="36" eb="37">
      <t>ナド</t>
    </rPh>
    <rPh sb="38" eb="40">
      <t>コウリョ</t>
    </rPh>
    <rPh sb="42" eb="43">
      <t>ウエ</t>
    </rPh>
    <rPh sb="44" eb="46">
      <t>ケッテイ</t>
    </rPh>
    <phoneticPr fontId="23"/>
  </si>
  <si>
    <t>ゆうちょ銀行以外の口座の場合</t>
    <rPh sb="4" eb="6">
      <t>ギンコウ</t>
    </rPh>
    <rPh sb="6" eb="8">
      <t>イガイ</t>
    </rPh>
    <rPh sb="9" eb="11">
      <t>コウザ</t>
    </rPh>
    <rPh sb="12" eb="14">
      <t>バアイ</t>
    </rPh>
    <phoneticPr fontId="23"/>
  </si>
  <si>
    <t>(農地)農地の所在</t>
    <rPh sb="4" eb="6">
      <t>ノウチ</t>
    </rPh>
    <rPh sb="7" eb="9">
      <t>ショザイ</t>
    </rPh>
    <phoneticPr fontId="23"/>
  </si>
  <si>
    <t>○　留意事項について</t>
  </si>
  <si>
    <t>小字</t>
    <rPh sb="0" eb="2">
      <t>コアザ</t>
    </rPh>
    <phoneticPr fontId="85"/>
  </si>
  <si>
    <t>　本説明は、農地中間管理事業の推進に関する法律（平成25年法律第101号）に基づき、機構関連事業の実施の有無にかかわらず、機構が農用地等を借り受けるに当たって、当該農用地等の所有者及び貸付けの相手に対して必ず行わなければならないこと（法律に基づく義務）とされています。</t>
    <rPh sb="1" eb="2">
      <t>ホン</t>
    </rPh>
    <rPh sb="2" eb="4">
      <t>セツメイ</t>
    </rPh>
    <rPh sb="6" eb="8">
      <t>ノウチ</t>
    </rPh>
    <rPh sb="8" eb="10">
      <t>チュウカン</t>
    </rPh>
    <rPh sb="10" eb="12">
      <t>カンリ</t>
    </rPh>
    <rPh sb="12" eb="14">
      <t>ジギョウ</t>
    </rPh>
    <rPh sb="15" eb="17">
      <t>スイシン</t>
    </rPh>
    <rPh sb="18" eb="19">
      <t>カン</t>
    </rPh>
    <rPh sb="21" eb="23">
      <t>ホウリツ</t>
    </rPh>
    <rPh sb="24" eb="26">
      <t>ヘイセイ</t>
    </rPh>
    <rPh sb="28" eb="29">
      <t>ネン</t>
    </rPh>
    <rPh sb="29" eb="31">
      <t>ホウリツ</t>
    </rPh>
    <rPh sb="31" eb="32">
      <t>ダイ</t>
    </rPh>
    <rPh sb="35" eb="36">
      <t>ゴウ</t>
    </rPh>
    <rPh sb="38" eb="39">
      <t>モト</t>
    </rPh>
    <rPh sb="42" eb="44">
      <t>キコウ</t>
    </rPh>
    <rPh sb="44" eb="46">
      <t>カンレン</t>
    </rPh>
    <rPh sb="46" eb="48">
      <t>ジギョウ</t>
    </rPh>
    <rPh sb="49" eb="51">
      <t>ジッシ</t>
    </rPh>
    <rPh sb="52" eb="54">
      <t>ウム</t>
    </rPh>
    <rPh sb="61" eb="63">
      <t>キコウ</t>
    </rPh>
    <rPh sb="64" eb="67">
      <t>ノウヨウチ</t>
    </rPh>
    <rPh sb="67" eb="68">
      <t>ナド</t>
    </rPh>
    <rPh sb="69" eb="70">
      <t>カ</t>
    </rPh>
    <rPh sb="71" eb="72">
      <t>ウ</t>
    </rPh>
    <rPh sb="75" eb="76">
      <t>ア</t>
    </rPh>
    <rPh sb="80" eb="82">
      <t>トウガイ</t>
    </rPh>
    <rPh sb="82" eb="85">
      <t>ノウヨウチ</t>
    </rPh>
    <rPh sb="85" eb="86">
      <t>ナド</t>
    </rPh>
    <rPh sb="87" eb="90">
      <t>ショユウシャ</t>
    </rPh>
    <rPh sb="90" eb="91">
      <t>オヨ</t>
    </rPh>
    <rPh sb="92" eb="94">
      <t>カシツケ</t>
    </rPh>
    <rPh sb="96" eb="98">
      <t>アイテ</t>
    </rPh>
    <rPh sb="99" eb="100">
      <t>タイ</t>
    </rPh>
    <rPh sb="102" eb="103">
      <t>カナラ</t>
    </rPh>
    <rPh sb="104" eb="105">
      <t>オコナ</t>
    </rPh>
    <rPh sb="117" eb="119">
      <t>ホウリツ</t>
    </rPh>
    <rPh sb="120" eb="121">
      <t>モト</t>
    </rPh>
    <rPh sb="123" eb="125">
      <t>ギム</t>
    </rPh>
    <phoneticPr fontId="23"/>
  </si>
  <si>
    <t>※口座はA又はBのいずれかを記入してください。</t>
    <rPh sb="1" eb="3">
      <t>コウザ</t>
    </rPh>
    <rPh sb="5" eb="6">
      <t>マタ</t>
    </rPh>
    <rPh sb="14" eb="16">
      <t>キニュウ</t>
    </rPh>
    <phoneticPr fontId="23"/>
  </si>
  <si>
    <t>最終年度</t>
    <rPh sb="0" eb="2">
      <t>サイシュウ</t>
    </rPh>
    <rPh sb="2" eb="4">
      <t>ネンド</t>
    </rPh>
    <phoneticPr fontId="23"/>
  </si>
  <si>
    <t>２．用排水路清掃に参加</t>
  </si>
  <si>
    <t>（説明者）</t>
    <rPh sb="1" eb="4">
      <t>セツメイシャ</t>
    </rPh>
    <phoneticPr fontId="23"/>
  </si>
  <si>
    <t>接道がない場合　侵入ができなくなったら解除します（共通事項に追加できないか検討が必要：照屋）</t>
    <rPh sb="0" eb="2">
      <t>セツドウ</t>
    </rPh>
    <rPh sb="5" eb="7">
      <t>バアイ</t>
    </rPh>
    <rPh sb="8" eb="10">
      <t>シンニュウ</t>
    </rPh>
    <rPh sb="19" eb="21">
      <t>カイジョ</t>
    </rPh>
    <rPh sb="25" eb="27">
      <t>キョウツウ</t>
    </rPh>
    <rPh sb="27" eb="29">
      <t>ジコウ</t>
    </rPh>
    <rPh sb="30" eb="32">
      <t>ツイカ</t>
    </rPh>
    <rPh sb="37" eb="39">
      <t>ケントウ</t>
    </rPh>
    <rPh sb="40" eb="42">
      <t>ヒツヨウ</t>
    </rPh>
    <rPh sb="43" eb="45">
      <t>テルヤ</t>
    </rPh>
    <phoneticPr fontId="23"/>
  </si>
  <si>
    <t>沖縄県農地中間管理機構</t>
    <rPh sb="0" eb="3">
      <t>オキナワケン</t>
    </rPh>
    <rPh sb="3" eb="5">
      <t>ノウチ</t>
    </rPh>
    <rPh sb="5" eb="7">
      <t>チュウカン</t>
    </rPh>
    <rPh sb="7" eb="9">
      <t>カンリ</t>
    </rPh>
    <rPh sb="9" eb="11">
      <t>キコウ</t>
    </rPh>
    <phoneticPr fontId="23"/>
  </si>
  <si>
    <t>ウ　新規参入をした者が効率的かつ安定的な農業経営を目指していけるものであること。</t>
  </si>
  <si>
    <t>備　考</t>
    <rPh sb="0" eb="1">
      <t>ソナエ</t>
    </rPh>
    <rPh sb="2" eb="3">
      <t>コウ</t>
    </rPh>
    <phoneticPr fontId="23"/>
  </si>
  <si>
    <t>契約
期間</t>
    <rPh sb="0" eb="2">
      <t>ケイヤク</t>
    </rPh>
    <rPh sb="3" eb="5">
      <t>キカン</t>
    </rPh>
    <phoneticPr fontId="23"/>
  </si>
  <si>
    <t>（所有者）</t>
    <rPh sb="1" eb="4">
      <t>ショユウシャ</t>
    </rPh>
    <phoneticPr fontId="23"/>
  </si>
  <si>
    <t>その他</t>
    <rPh sb="2" eb="3">
      <t>タ</t>
    </rPh>
    <phoneticPr fontId="23"/>
  </si>
  <si>
    <t>(出)ﾌﾘｶﾞﾅ</t>
  </si>
  <si>
    <t>入力S　出し手・受け手の契約状況（新規or更新）を入力する欄がどこにも反映されていないため、削除</t>
    <rPh sb="0" eb="2">
      <t>ニュウリョク</t>
    </rPh>
    <rPh sb="4" eb="5">
      <t>ダ</t>
    </rPh>
    <rPh sb="6" eb="7">
      <t>テ</t>
    </rPh>
    <rPh sb="8" eb="9">
      <t>ウ</t>
    </rPh>
    <rPh sb="10" eb="11">
      <t>テ</t>
    </rPh>
    <rPh sb="12" eb="14">
      <t>ケイヤク</t>
    </rPh>
    <rPh sb="14" eb="16">
      <t>ジョウキョウ</t>
    </rPh>
    <rPh sb="17" eb="19">
      <t>シンキ</t>
    </rPh>
    <rPh sb="21" eb="23">
      <t>コウシン</t>
    </rPh>
    <rPh sb="25" eb="27">
      <t>ニュウリョク</t>
    </rPh>
    <rPh sb="29" eb="30">
      <t>ラン</t>
    </rPh>
    <rPh sb="35" eb="37">
      <t>ハンエイ</t>
    </rPh>
    <rPh sb="46" eb="48">
      <t>サクジョ</t>
    </rPh>
    <phoneticPr fontId="23"/>
  </si>
  <si>
    <t>担い手区分</t>
    <rPh sb="0" eb="1">
      <t>ニナ</t>
    </rPh>
    <rPh sb="2" eb="3">
      <t>テ</t>
    </rPh>
    <rPh sb="3" eb="5">
      <t>クブン</t>
    </rPh>
    <phoneticPr fontId="23"/>
  </si>
  <si>
    <t>㎡</t>
  </si>
  <si>
    <r>
      <t>　農地中間管理機構関連土地改良事業（土地改良法（昭和24年法律第195号）第87条の３第1項の土地改良事業をいいます。以下「機構関連事業」といいます。）は、</t>
    </r>
    <r>
      <rPr>
        <u/>
        <sz val="11"/>
        <color theme="1"/>
        <rFont val="ＭＳ Ｐ明朝"/>
      </rPr>
      <t>農地中間管理機構が借り入れている農用地等を対象に、農用地等の所有者や貸付けの相手方の申請によらず、県が農業者の費用負担や同意を求めずに基盤整備</t>
    </r>
    <r>
      <rPr>
        <sz val="11"/>
        <color auto="1"/>
        <rFont val="ＭＳ Ｐ明朝"/>
      </rPr>
      <t>を行う事業です。</t>
    </r>
    <r>
      <rPr>
        <u/>
        <sz val="11"/>
        <color theme="1"/>
        <rFont val="ＭＳ Ｐ明朝"/>
      </rPr>
      <t>機構に貸付けた農用地等については、機構関連事業が行われることがあります</t>
    </r>
    <r>
      <rPr>
        <sz val="11"/>
        <color auto="1"/>
        <rFont val="ＭＳ Ｐ明朝"/>
      </rPr>
      <t>ので、その内容について説明します。</t>
    </r>
    <rPh sb="1" eb="3">
      <t>ノウチ</t>
    </rPh>
    <rPh sb="3" eb="5">
      <t>チュウカン</t>
    </rPh>
    <rPh sb="5" eb="7">
      <t>カンリ</t>
    </rPh>
    <rPh sb="7" eb="9">
      <t>キコウ</t>
    </rPh>
    <rPh sb="9" eb="11">
      <t>カンレン</t>
    </rPh>
    <rPh sb="11" eb="13">
      <t>トチ</t>
    </rPh>
    <rPh sb="13" eb="15">
      <t>カイリョウ</t>
    </rPh>
    <rPh sb="15" eb="17">
      <t>ジギョウ</t>
    </rPh>
    <rPh sb="18" eb="20">
      <t>トチ</t>
    </rPh>
    <rPh sb="20" eb="22">
      <t>カイリョウ</t>
    </rPh>
    <rPh sb="22" eb="23">
      <t>ホウ</t>
    </rPh>
    <rPh sb="24" eb="26">
      <t>ショウワ</t>
    </rPh>
    <rPh sb="28" eb="29">
      <t>ネン</t>
    </rPh>
    <rPh sb="29" eb="31">
      <t>ホウリツ</t>
    </rPh>
    <rPh sb="31" eb="32">
      <t>ダイ</t>
    </rPh>
    <rPh sb="35" eb="36">
      <t>ゴウ</t>
    </rPh>
    <rPh sb="37" eb="38">
      <t>ダイ</t>
    </rPh>
    <rPh sb="40" eb="41">
      <t>ジョウ</t>
    </rPh>
    <rPh sb="43" eb="44">
      <t>ダイ</t>
    </rPh>
    <rPh sb="45" eb="46">
      <t>コウ</t>
    </rPh>
    <rPh sb="47" eb="49">
      <t>トチ</t>
    </rPh>
    <rPh sb="49" eb="51">
      <t>カイリョウ</t>
    </rPh>
    <rPh sb="51" eb="53">
      <t>ジギョウ</t>
    </rPh>
    <rPh sb="59" eb="61">
      <t>イカ</t>
    </rPh>
    <rPh sb="62" eb="64">
      <t>キコウ</t>
    </rPh>
    <rPh sb="64" eb="66">
      <t>カンレン</t>
    </rPh>
    <rPh sb="66" eb="68">
      <t>ジギョウ</t>
    </rPh>
    <rPh sb="78" eb="80">
      <t>ノウチ</t>
    </rPh>
    <rPh sb="80" eb="82">
      <t>チュウカン</t>
    </rPh>
    <rPh sb="82" eb="84">
      <t>カンリ</t>
    </rPh>
    <rPh sb="84" eb="86">
      <t>キコウ</t>
    </rPh>
    <rPh sb="87" eb="88">
      <t>カ</t>
    </rPh>
    <rPh sb="89" eb="90">
      <t>イ</t>
    </rPh>
    <rPh sb="94" eb="97">
      <t>ノウヨウチ</t>
    </rPh>
    <rPh sb="97" eb="98">
      <t>ナド</t>
    </rPh>
    <rPh sb="99" eb="101">
      <t>タイショウ</t>
    </rPh>
    <rPh sb="103" eb="106">
      <t>ノウヨウチ</t>
    </rPh>
    <rPh sb="106" eb="107">
      <t>ナド</t>
    </rPh>
    <rPh sb="108" eb="111">
      <t>ショユウシャ</t>
    </rPh>
    <rPh sb="112" eb="114">
      <t>カシツケ</t>
    </rPh>
    <rPh sb="116" eb="118">
      <t>アイテ</t>
    </rPh>
    <rPh sb="118" eb="119">
      <t>カタ</t>
    </rPh>
    <rPh sb="120" eb="122">
      <t>シンセイ</t>
    </rPh>
    <rPh sb="129" eb="132">
      <t>ノウギョウシャ</t>
    </rPh>
    <rPh sb="133" eb="135">
      <t>ヒヨウ</t>
    </rPh>
    <rPh sb="135" eb="137">
      <t>フタン</t>
    </rPh>
    <rPh sb="138" eb="140">
      <t>ドウイ</t>
    </rPh>
    <rPh sb="141" eb="142">
      <t>モト</t>
    </rPh>
    <rPh sb="145" eb="147">
      <t>キバン</t>
    </rPh>
    <rPh sb="147" eb="149">
      <t>セイビ</t>
    </rPh>
    <rPh sb="150" eb="151">
      <t>オコナ</t>
    </rPh>
    <rPh sb="152" eb="154">
      <t>ジギョウ</t>
    </rPh>
    <rPh sb="157" eb="159">
      <t>キコウ</t>
    </rPh>
    <rPh sb="160" eb="161">
      <t>カ</t>
    </rPh>
    <rPh sb="161" eb="162">
      <t>ツ</t>
    </rPh>
    <rPh sb="164" eb="167">
      <t>ノウヨウチ</t>
    </rPh>
    <rPh sb="167" eb="168">
      <t>ナド</t>
    </rPh>
    <rPh sb="174" eb="176">
      <t>キコウ</t>
    </rPh>
    <rPh sb="176" eb="178">
      <t>カンレン</t>
    </rPh>
    <rPh sb="178" eb="180">
      <t>ジギョウ</t>
    </rPh>
    <rPh sb="181" eb="182">
      <t>オコナ</t>
    </rPh>
    <rPh sb="197" eb="199">
      <t>ナイヨウ</t>
    </rPh>
    <rPh sb="203" eb="205">
      <t>セツメイ</t>
    </rPh>
    <phoneticPr fontId="23"/>
  </si>
  <si>
    <t>小　字</t>
    <rPh sb="0" eb="1">
      <t>ショウ</t>
    </rPh>
    <rPh sb="2" eb="3">
      <t>ジ</t>
    </rPh>
    <phoneticPr fontId="23"/>
  </si>
  <si>
    <t>農用地等の周辺の農用地の農業上の利用に及ぼすことが見込まれる影響　（F）</t>
  </si>
  <si>
    <t>地    番</t>
    <rPh sb="0" eb="6">
      <t>チバン</t>
    </rPh>
    <phoneticPr fontId="84"/>
  </si>
  <si>
    <t>支払い賃料</t>
    <rPh sb="0" eb="2">
      <t>シハラ</t>
    </rPh>
    <rPh sb="3" eb="5">
      <t>チンリョウ</t>
    </rPh>
    <phoneticPr fontId="85"/>
  </si>
  <si>
    <t>農作業
従事日数</t>
    <rPh sb="0" eb="3">
      <t>ノウサギョウ</t>
    </rPh>
    <rPh sb="4" eb="6">
      <t>ジュウジ</t>
    </rPh>
    <rPh sb="6" eb="8">
      <t>ニッスウ</t>
    </rPh>
    <phoneticPr fontId="23"/>
  </si>
  <si>
    <t>⑥</t>
  </si>
  <si>
    <t>賃借料支払い計画</t>
  </si>
  <si>
    <t>現況</t>
    <rPh sb="0" eb="2">
      <t>ゲンキョウ</t>
    </rPh>
    <phoneticPr fontId="84"/>
  </si>
  <si>
    <t>枝番</t>
    <rPh sb="0" eb="1">
      <t>エダ</t>
    </rPh>
    <rPh sb="1" eb="2">
      <t>バン</t>
    </rPh>
    <phoneticPr fontId="85"/>
  </si>
  <si>
    <t>賃借権の設定等を受ける者の農業経営の状況等について、以下の内容を修正
ア　機構事業等の活用状況で、借入農用地等の適正利用の欄を削除
イ　農業振興地域整備計画での農用地利用についての欄を削除</t>
  </si>
  <si>
    <t>地目</t>
    <rPh sb="0" eb="2">
      <t>チモク</t>
    </rPh>
    <phoneticPr fontId="84"/>
  </si>
  <si>
    <t>調査年月日</t>
    <rPh sb="0" eb="2">
      <t>チョウサ</t>
    </rPh>
    <rPh sb="2" eb="5">
      <t>ネンガッピ</t>
    </rPh>
    <phoneticPr fontId="23"/>
  </si>
  <si>
    <t>入力S_土地　Y12～21　選択リスト　一致、未登記、共有名義に変更</t>
    <rPh sb="14" eb="16">
      <t>センタク</t>
    </rPh>
    <rPh sb="20" eb="22">
      <t>イッチ</t>
    </rPh>
    <rPh sb="23" eb="26">
      <t>ミトウキ</t>
    </rPh>
    <rPh sb="27" eb="29">
      <t>キョウユウ</t>
    </rPh>
    <rPh sb="29" eb="31">
      <t>メイギ</t>
    </rPh>
    <rPh sb="32" eb="34">
      <t>ヘンコウ</t>
    </rPh>
    <phoneticPr fontId="23"/>
  </si>
  <si>
    <t>1_出_　２共通事項　(12)ア　甲は(９)のイ　→　甲は(10)のウ　</t>
    <rPh sb="2" eb="3">
      <t>デ</t>
    </rPh>
    <rPh sb="6" eb="8">
      <t>キョウツウ</t>
    </rPh>
    <rPh sb="8" eb="10">
      <t>ジコウ</t>
    </rPh>
    <rPh sb="17" eb="18">
      <t>コウ</t>
    </rPh>
    <rPh sb="27" eb="28">
      <t>コウ</t>
    </rPh>
    <phoneticPr fontId="23"/>
  </si>
  <si>
    <t>３．新たに農業経営を営もうとする者の参入の促進</t>
  </si>
  <si>
    <t>-</t>
  </si>
  <si>
    <t>契約期間賃借料（⑤）＝　年間賃借料（③）　×　契約期間（年）　＋　月割賃借料（④）　×　契約期間（月）</t>
    <rPh sb="12" eb="14">
      <t>ネンカン</t>
    </rPh>
    <rPh sb="14" eb="17">
      <t>チンシャクリョウ</t>
    </rPh>
    <rPh sb="23" eb="25">
      <t>ケイヤク</t>
    </rPh>
    <rPh sb="25" eb="27">
      <t>キカン</t>
    </rPh>
    <rPh sb="28" eb="29">
      <t>ネン</t>
    </rPh>
    <rPh sb="33" eb="35">
      <t>ツキワリ</t>
    </rPh>
    <rPh sb="35" eb="38">
      <t>チンシャクリョウ</t>
    </rPh>
    <rPh sb="44" eb="46">
      <t>ケイヤク</t>
    </rPh>
    <rPh sb="46" eb="48">
      <t>キカン</t>
    </rPh>
    <rPh sb="49" eb="50">
      <t>ツキ</t>
    </rPh>
    <phoneticPr fontId="23"/>
  </si>
  <si>
    <t>賃借料の
支払い状況</t>
    <rPh sb="0" eb="3">
      <t>チンシャクリョウ</t>
    </rPh>
    <rPh sb="5" eb="7">
      <t>シハラ</t>
    </rPh>
    <rPh sb="8" eb="10">
      <t>ジョウキョウ</t>
    </rPh>
    <phoneticPr fontId="23"/>
  </si>
  <si>
    <t>(出)年齢</t>
    <rPh sb="3" eb="5">
      <t>ネンレイ</t>
    </rPh>
    <phoneticPr fontId="23"/>
  </si>
  <si>
    <t>契約
区分</t>
    <rPh sb="0" eb="2">
      <t>ケイヤク</t>
    </rPh>
    <rPh sb="3" eb="5">
      <t>クブン</t>
    </rPh>
    <phoneticPr fontId="23"/>
  </si>
  <si>
    <t>現に機構から賃借権等の設定を受けている下記の者に、当該権利に係る農用地等について再度賃借権等の設定を行うため、一部事項を省略します。（農地中間管理事業の推進に関する法律施行規則第12条第３項第１号に該当）</t>
    <rPh sb="0" eb="1">
      <t>ゲン</t>
    </rPh>
    <rPh sb="2" eb="4">
      <t>キコウ</t>
    </rPh>
    <rPh sb="6" eb="9">
      <t>チンシャクケン</t>
    </rPh>
    <rPh sb="9" eb="10">
      <t>トウ</t>
    </rPh>
    <rPh sb="11" eb="13">
      <t>セッテイ</t>
    </rPh>
    <rPh sb="14" eb="15">
      <t>ウ</t>
    </rPh>
    <rPh sb="19" eb="21">
      <t>カキ</t>
    </rPh>
    <rPh sb="22" eb="23">
      <t>モノ</t>
    </rPh>
    <rPh sb="25" eb="27">
      <t>トウガイ</t>
    </rPh>
    <rPh sb="27" eb="29">
      <t>ケンリ</t>
    </rPh>
    <rPh sb="30" eb="31">
      <t>カカ</t>
    </rPh>
    <rPh sb="32" eb="35">
      <t>ノウヨウチ</t>
    </rPh>
    <rPh sb="35" eb="36">
      <t>トウ</t>
    </rPh>
    <rPh sb="40" eb="42">
      <t>サイド</t>
    </rPh>
    <rPh sb="42" eb="45">
      <t>チンシャクケン</t>
    </rPh>
    <rPh sb="45" eb="46">
      <t>トウ</t>
    </rPh>
    <rPh sb="47" eb="49">
      <t>セッテイ</t>
    </rPh>
    <rPh sb="50" eb="51">
      <t>オコナ</t>
    </rPh>
    <rPh sb="55" eb="57">
      <t>イチブ</t>
    </rPh>
    <rPh sb="57" eb="59">
      <t>ジコウ</t>
    </rPh>
    <rPh sb="60" eb="62">
      <t>ショウリャク</t>
    </rPh>
    <phoneticPr fontId="23"/>
  </si>
  <si>
    <t>既に効率的かつ安定的な農業経営を行っている農業者の経営に支障を及ぼさないものである</t>
  </si>
  <si>
    <t>2_受_各筆・共通　H15　貸付先決定区分を追加</t>
    <rPh sb="2" eb="3">
      <t>ウ</t>
    </rPh>
    <rPh sb="4" eb="6">
      <t>カクヒツ</t>
    </rPh>
    <rPh sb="7" eb="9">
      <t>キョウツウ</t>
    </rPh>
    <rPh sb="14" eb="21">
      <t>カシツケサキケッテイクブン</t>
    </rPh>
    <rPh sb="22" eb="24">
      <t>ツイカ</t>
    </rPh>
    <phoneticPr fontId="23"/>
  </si>
  <si>
    <t>(受)経営作物01</t>
    <rPh sb="1" eb="2">
      <t>ウ</t>
    </rPh>
    <rPh sb="3" eb="5">
      <t>ケイエイ</t>
    </rPh>
    <rPh sb="5" eb="7">
      <t>サクモツ</t>
    </rPh>
    <phoneticPr fontId="23"/>
  </si>
  <si>
    <t>登記面積
(㎡)</t>
    <rPh sb="0" eb="2">
      <t>トウキ</t>
    </rPh>
    <rPh sb="2" eb="4">
      <t>メンセキ</t>
    </rPh>
    <phoneticPr fontId="23"/>
  </si>
  <si>
    <t>(受)郵便番号</t>
    <rPh sb="1" eb="2">
      <t>ウ</t>
    </rPh>
    <rPh sb="3" eb="5">
      <t>ユウビン</t>
    </rPh>
    <rPh sb="5" eb="7">
      <t>バンゴウ</t>
    </rPh>
    <phoneticPr fontId="23"/>
  </si>
  <si>
    <t>公益財団法人　沖縄県農業振興公社理事長　殿</t>
    <rPh sb="0" eb="2">
      <t>コウエキ</t>
    </rPh>
    <rPh sb="2" eb="4">
      <t>ザイダン</t>
    </rPh>
    <rPh sb="4" eb="6">
      <t>ホウジン</t>
    </rPh>
    <rPh sb="7" eb="10">
      <t>オキナワケン</t>
    </rPh>
    <rPh sb="10" eb="12">
      <t>ノウギョウ</t>
    </rPh>
    <rPh sb="12" eb="14">
      <t>シンコウ</t>
    </rPh>
    <rPh sb="14" eb="16">
      <t>コウシャ</t>
    </rPh>
    <rPh sb="16" eb="19">
      <t>リジチョウ</t>
    </rPh>
    <rPh sb="20" eb="21">
      <t>ドノ</t>
    </rPh>
    <phoneticPr fontId="23"/>
  </si>
  <si>
    <t>　　</t>
  </si>
  <si>
    <t>電話番号1(半角処理等)</t>
    <rPh sb="0" eb="2">
      <t>デンワ</t>
    </rPh>
    <rPh sb="2" eb="4">
      <t>バンゴウ</t>
    </rPh>
    <rPh sb="6" eb="8">
      <t>ハンカク</t>
    </rPh>
    <rPh sb="8" eb="10">
      <t>ショリ</t>
    </rPh>
    <rPh sb="10" eb="11">
      <t>トウ</t>
    </rPh>
    <phoneticPr fontId="85"/>
  </si>
  <si>
    <t>賃借料</t>
    <rPh sb="0" eb="3">
      <t>チンシャクリョウ</t>
    </rPh>
    <phoneticPr fontId="23"/>
  </si>
  <si>
    <t>支払対象期間</t>
    <rPh sb="0" eb="2">
      <t>シハラ</t>
    </rPh>
    <rPh sb="2" eb="4">
      <t>タイショウ</t>
    </rPh>
    <rPh sb="4" eb="6">
      <t>キカン</t>
    </rPh>
    <phoneticPr fontId="23"/>
  </si>
  <si>
    <t>合　　計</t>
    <rPh sb="0" eb="1">
      <t>ゴウ</t>
    </rPh>
    <rPh sb="3" eb="4">
      <t>ケイ</t>
    </rPh>
    <phoneticPr fontId="23"/>
  </si>
  <si>
    <t>(G)欄の「農作業に従事する者の配置の状況」については、（Ａ）欄に係る土地が複数市町村にまたがる場合には、市町村別に記載する（隣接市町村などで配置が同じ場合は、該当する市町村名を列記する。）。なお、「住所地、拠点となる場所等」は、市町村名を記載する。</t>
  </si>
  <si>
    <t>※最終年度の契約期間が1年に満たないときの賃借料は、「月割賃借料（④）×月数」または「年間賃借料（③）－（月割賃借料（④）×公社初年度契約月数）」となります。</t>
    <rPh sb="1" eb="3">
      <t>サイシュウ</t>
    </rPh>
    <rPh sb="3" eb="5">
      <t>ネンド</t>
    </rPh>
    <rPh sb="6" eb="8">
      <t>ケイヤク</t>
    </rPh>
    <rPh sb="8" eb="10">
      <t>キカン</t>
    </rPh>
    <rPh sb="12" eb="13">
      <t>ネン</t>
    </rPh>
    <rPh sb="14" eb="15">
      <t>ミ</t>
    </rPh>
    <rPh sb="21" eb="24">
      <t>チンシャクリョウ</t>
    </rPh>
    <rPh sb="27" eb="29">
      <t>ツキワリ</t>
    </rPh>
    <rPh sb="36" eb="38">
      <t>ツキスウ</t>
    </rPh>
    <rPh sb="62" eb="64">
      <t>コウシャ</t>
    </rPh>
    <phoneticPr fontId="23"/>
  </si>
  <si>
    <t>R5</t>
  </si>
  <si>
    <t>令和　　　　年　　　　月　　　　日</t>
    <rPh sb="0" eb="2">
      <t>レイワ</t>
    </rPh>
    <rPh sb="6" eb="7">
      <t>ネン</t>
    </rPh>
    <rPh sb="11" eb="12">
      <t>ガツ</t>
    </rPh>
    <rPh sb="16" eb="17">
      <t>ニチ</t>
    </rPh>
    <phoneticPr fontId="23"/>
  </si>
  <si>
    <t>住　　　所</t>
    <rPh sb="0" eb="1">
      <t>ジュウ</t>
    </rPh>
    <rPh sb="4" eb="5">
      <t>ショ</t>
    </rPh>
    <phoneticPr fontId="23"/>
  </si>
  <si>
    <t>漢字</t>
    <rPh sb="0" eb="2">
      <t>カンジ</t>
    </rPh>
    <phoneticPr fontId="23"/>
  </si>
  <si>
    <t>公告日起算</t>
    <rPh sb="0" eb="2">
      <t>コウコク</t>
    </rPh>
    <rPh sb="2" eb="3">
      <t>ビ</t>
    </rPh>
    <rPh sb="3" eb="5">
      <t>キサン</t>
    </rPh>
    <phoneticPr fontId="85"/>
  </si>
  <si>
    <t>(上記⑤に該当しない場合のみ記載)</t>
  </si>
  <si>
    <t>電話番号</t>
    <rPh sb="0" eb="2">
      <t>デンワ</t>
    </rPh>
    <rPh sb="2" eb="4">
      <t>バンゴウ</t>
    </rPh>
    <phoneticPr fontId="23"/>
  </si>
  <si>
    <t>担い手区分
（○で囲む）</t>
    <rPh sb="0" eb="1">
      <t>ニナ</t>
    </rPh>
    <rPh sb="2" eb="3">
      <t>テ</t>
    </rPh>
    <rPh sb="3" eb="5">
      <t>クブン</t>
    </rPh>
    <rPh sb="9" eb="10">
      <t>カコ</t>
    </rPh>
    <phoneticPr fontId="23"/>
  </si>
  <si>
    <t>基盤整備
地域</t>
    <rPh sb="0" eb="2">
      <t>キバン</t>
    </rPh>
    <rPh sb="2" eb="4">
      <t>セイビ</t>
    </rPh>
    <rPh sb="5" eb="7">
      <t>チイキ</t>
    </rPh>
    <phoneticPr fontId="23"/>
  </si>
  <si>
    <t>氏　　　名</t>
    <rPh sb="0" eb="1">
      <t>シ</t>
    </rPh>
    <rPh sb="4" eb="5">
      <t>メイ</t>
    </rPh>
    <phoneticPr fontId="23"/>
  </si>
  <si>
    <t>イ　既に効率的かつ安定的な農業経営を行っている者の農業経営に支障を及ぼさないものであること。</t>
  </si>
  <si>
    <r>
      <t xml:space="preserve">  　  ※ ただし、</t>
    </r>
    <r>
      <rPr>
        <u/>
        <sz val="9"/>
        <color theme="1"/>
        <rFont val="ＭＳ Ｐゴシック"/>
      </rPr>
      <t>①貸付初年度の11月末日までに口座振替依頼書が公社本部に到着しなかった場合</t>
    </r>
    <r>
      <rPr>
        <sz val="9"/>
        <color theme="1"/>
        <rFont val="ＭＳ Ｐゴシック"/>
      </rPr>
      <t>、</t>
    </r>
    <r>
      <rPr>
        <u/>
        <sz val="9"/>
        <color theme="1"/>
        <rFont val="ＭＳ Ｐゴシック"/>
      </rPr>
      <t>②口座振替依頼書の内容の不備等</t>
    </r>
    <rPh sb="12" eb="14">
      <t>カシツケ</t>
    </rPh>
    <rPh sb="14" eb="15">
      <t>ショ</t>
    </rPh>
    <rPh sb="15" eb="17">
      <t>ネンド</t>
    </rPh>
    <rPh sb="20" eb="21">
      <t>ガツ</t>
    </rPh>
    <rPh sb="21" eb="22">
      <t>マツ</t>
    </rPh>
    <rPh sb="22" eb="23">
      <t>ジツ</t>
    </rPh>
    <rPh sb="34" eb="36">
      <t>コウシャ</t>
    </rPh>
    <rPh sb="36" eb="38">
      <t>ホンブ</t>
    </rPh>
    <rPh sb="39" eb="41">
      <t>トウチャク</t>
    </rPh>
    <rPh sb="46" eb="48">
      <t>バアイ</t>
    </rPh>
    <phoneticPr fontId="23"/>
  </si>
  <si>
    <t>印</t>
    <rPh sb="0" eb="1">
      <t>イン</t>
    </rPh>
    <phoneticPr fontId="23"/>
  </si>
  <si>
    <t>地目</t>
    <rPh sb="0" eb="2">
      <t>チモク</t>
    </rPh>
    <phoneticPr fontId="23"/>
  </si>
  <si>
    <t>市町村</t>
    <rPh sb="0" eb="3">
      <t>シチョウソン</t>
    </rPh>
    <phoneticPr fontId="23"/>
  </si>
  <si>
    <t>１．整備済
２．未整備
３．井戸</t>
    <rPh sb="2" eb="4">
      <t>せいび</t>
    </rPh>
    <rPh sb="4" eb="5">
      <t>すみ</t>
    </rPh>
    <rPh sb="9" eb="12">
      <t>みせいび</t>
    </rPh>
    <rPh sb="16" eb="18">
      <t>いど</t>
    </rPh>
    <phoneticPr fontId="28" type="Hiragana"/>
  </si>
  <si>
    <t>担い手区分01(契約時)</t>
    <rPh sb="0" eb="1">
      <t>ニナ</t>
    </rPh>
    <rPh sb="2" eb="3">
      <t>テ</t>
    </rPh>
    <rPh sb="3" eb="5">
      <t>クブン</t>
    </rPh>
    <rPh sb="8" eb="10">
      <t>ケイヤク</t>
    </rPh>
    <rPh sb="10" eb="11">
      <t>ジ</t>
    </rPh>
    <phoneticPr fontId="23"/>
  </si>
  <si>
    <t>借受面積
（㎡）</t>
    <rPh sb="0" eb="2">
      <t>カリウケ</t>
    </rPh>
    <rPh sb="2" eb="4">
      <t>メンセキ</t>
    </rPh>
    <phoneticPr fontId="23"/>
  </si>
  <si>
    <t>年間
賃借料
（円）</t>
    <rPh sb="0" eb="2">
      <t>ネンカン</t>
    </rPh>
    <rPh sb="3" eb="6">
      <t>チンシャクリョウ</t>
    </rPh>
    <rPh sb="8" eb="9">
      <t>エン</t>
    </rPh>
    <phoneticPr fontId="23"/>
  </si>
  <si>
    <t>賃借料
支払方法</t>
    <rPh sb="0" eb="3">
      <t>チンシャクリョウ</t>
    </rPh>
    <rPh sb="4" eb="6">
      <t>シハラ</t>
    </rPh>
    <rPh sb="6" eb="8">
      <t>ホウホウ</t>
    </rPh>
    <phoneticPr fontId="23"/>
  </si>
  <si>
    <t>１．遊休地
２．遊休地以外</t>
    <rPh sb="2" eb="5">
      <t>ゆうきゅうち</t>
    </rPh>
    <rPh sb="10" eb="13">
      <t>ゆうきゅうち</t>
    </rPh>
    <rPh sb="13" eb="15">
      <t>いがい</t>
    </rPh>
    <phoneticPr fontId="28" type="Hiragana"/>
  </si>
  <si>
    <t>月割
賃借料
（円）</t>
    <rPh sb="0" eb="2">
      <t>ツキワリ</t>
    </rPh>
    <rPh sb="3" eb="6">
      <t>チンシャクリョウ</t>
    </rPh>
    <rPh sb="8" eb="9">
      <t>エン</t>
    </rPh>
    <phoneticPr fontId="23"/>
  </si>
  <si>
    <t>入力S_土地　M12　リストから採草地と放牧地を削除</t>
    <rPh sb="0" eb="2">
      <t>ニュウリョク</t>
    </rPh>
    <rPh sb="4" eb="6">
      <t>トチ</t>
    </rPh>
    <rPh sb="16" eb="19">
      <t>サイソウチ</t>
    </rPh>
    <rPh sb="20" eb="22">
      <t>ホウボク</t>
    </rPh>
    <rPh sb="22" eb="23">
      <t>チ</t>
    </rPh>
    <rPh sb="24" eb="26">
      <t>サクジョ</t>
    </rPh>
    <phoneticPr fontId="23"/>
  </si>
  <si>
    <t>①</t>
  </si>
  <si>
    <t>【農作業に常時従事すると認められない場合に記載】
地域の農業における他の農業者との役割分担の計画</t>
  </si>
  <si>
    <t>③=①×②</t>
  </si>
  <si>
    <t>貸付け後も全農地を効率的に利用すると認められる（保有・借受農地を適正に利用している）。</t>
  </si>
  <si>
    <t>④=③/12月</t>
    <rPh sb="6" eb="7">
      <t>ツキ</t>
    </rPh>
    <phoneticPr fontId="23"/>
  </si>
  <si>
    <t>初年度賃借料（円）</t>
    <rPh sb="0" eb="3">
      <t>ショネンド</t>
    </rPh>
    <rPh sb="3" eb="6">
      <t>チンシャクリョウ</t>
    </rPh>
    <rPh sb="7" eb="8">
      <t>エン</t>
    </rPh>
    <phoneticPr fontId="23"/>
  </si>
  <si>
    <t>賃借権の設定等を受ける者の農業経営の状況等は、受け手の要件確認書類とし、契約書（促進計画）に綴らないこととしました。</t>
  </si>
  <si>
    <t>合　計</t>
    <rPh sb="0" eb="1">
      <t>ゴウ</t>
    </rPh>
    <rPh sb="2" eb="3">
      <t>ケイ</t>
    </rPh>
    <phoneticPr fontId="23"/>
  </si>
  <si>
    <t>１．農地耕作条件改善事業
２．荒廃農地利活用促進事業
３．機構集積協力金（地域集積）
４．機構集積協力金（経営転換）
５．機構集積協力金（農地整備・集約）</t>
    <rPh sb="2" eb="4">
      <t>のうち</t>
    </rPh>
    <rPh sb="4" eb="6">
      <t>こうさく</t>
    </rPh>
    <rPh sb="6" eb="8">
      <t>じょうけん</t>
    </rPh>
    <rPh sb="8" eb="10">
      <t>かいぜん</t>
    </rPh>
    <rPh sb="10" eb="12">
      <t>じぎょう</t>
    </rPh>
    <rPh sb="15" eb="17">
      <t>こうはい</t>
    </rPh>
    <rPh sb="17" eb="19">
      <t>のうち</t>
    </rPh>
    <rPh sb="19" eb="22">
      <t>りかつよう</t>
    </rPh>
    <rPh sb="22" eb="24">
      <t>そくしん</t>
    </rPh>
    <rPh sb="24" eb="26">
      <t>じぎょう</t>
    </rPh>
    <rPh sb="29" eb="31">
      <t>きこう</t>
    </rPh>
    <rPh sb="31" eb="33">
      <t>しゅうせき</t>
    </rPh>
    <rPh sb="33" eb="35">
      <t>きょうりょく</t>
    </rPh>
    <rPh sb="35" eb="36">
      <t>きん</t>
    </rPh>
    <rPh sb="37" eb="39">
      <t>ちいき</t>
    </rPh>
    <rPh sb="39" eb="41">
      <t>しゅうせき</t>
    </rPh>
    <rPh sb="45" eb="47">
      <t>きこう</t>
    </rPh>
    <rPh sb="47" eb="49">
      <t>しゅうせき</t>
    </rPh>
    <rPh sb="49" eb="52">
      <t>きょうりょくきん</t>
    </rPh>
    <rPh sb="53" eb="55">
      <t>けいえい</t>
    </rPh>
    <rPh sb="55" eb="57">
      <t>てんかん</t>
    </rPh>
    <rPh sb="61" eb="63">
      <t>きこう</t>
    </rPh>
    <rPh sb="63" eb="65">
      <t>しゅうせき</t>
    </rPh>
    <rPh sb="65" eb="68">
      <t>きょうりょくきん</t>
    </rPh>
    <rPh sb="69" eb="71">
      <t>のうち</t>
    </rPh>
    <rPh sb="71" eb="73">
      <t>せいび</t>
    </rPh>
    <rPh sb="74" eb="76">
      <t>しゅうやく</t>
    </rPh>
    <phoneticPr fontId="28" type="Hiragana"/>
  </si>
  <si>
    <t>令和</t>
  </si>
  <si>
    <t>市町村名</t>
    <rPh sb="0" eb="4">
      <t>シチョウソンメイ</t>
    </rPh>
    <phoneticPr fontId="23"/>
  </si>
  <si>
    <t>人</t>
    <rPh sb="0" eb="1">
      <t>ニン</t>
    </rPh>
    <phoneticPr fontId="23"/>
  </si>
  <si>
    <t>大　字</t>
    <rPh sb="0" eb="1">
      <t>ダイ</t>
    </rPh>
    <rPh sb="2" eb="3">
      <t>ジ</t>
    </rPh>
    <phoneticPr fontId="23"/>
  </si>
  <si>
    <t>地　番</t>
    <rPh sb="0" eb="1">
      <t>チ</t>
    </rPh>
    <rPh sb="2" eb="3">
      <t>バン</t>
    </rPh>
    <phoneticPr fontId="23"/>
  </si>
  <si>
    <t>対象となる農地：</t>
    <rPh sb="0" eb="2">
      <t>タイショウ</t>
    </rPh>
    <rPh sb="5" eb="7">
      <t>ノウチ</t>
    </rPh>
    <phoneticPr fontId="23"/>
  </si>
  <si>
    <t>農地の所在（参考）</t>
    <rPh sb="6" eb="8">
      <t>サンコウ</t>
    </rPh>
    <phoneticPr fontId="23"/>
  </si>
  <si>
    <t>台帳
地目</t>
    <rPh sb="0" eb="2">
      <t>ダイチョウ</t>
    </rPh>
    <rPh sb="3" eb="5">
      <t>チモク</t>
    </rPh>
    <phoneticPr fontId="23"/>
  </si>
  <si>
    <t>現況
地目</t>
    <rPh sb="0" eb="2">
      <t>ゲンキョウ</t>
    </rPh>
    <rPh sb="3" eb="5">
      <t>チモク</t>
    </rPh>
    <phoneticPr fontId="23"/>
  </si>
  <si>
    <t>支払月</t>
    <rPh sb="0" eb="2">
      <t>シハラ</t>
    </rPh>
    <rPh sb="2" eb="3">
      <t>ツキ</t>
    </rPh>
    <phoneticPr fontId="85"/>
  </si>
  <si>
    <t>連携事業の概要①
※連携事業がある場合は記入</t>
    <rPh sb="0" eb="2">
      <t>れんけい</t>
    </rPh>
    <rPh sb="2" eb="4">
      <t>じぎょう</t>
    </rPh>
    <rPh sb="5" eb="7">
      <t>がいよう</t>
    </rPh>
    <rPh sb="10" eb="12">
      <t>れんけい</t>
    </rPh>
    <rPh sb="12" eb="14">
      <t>じぎょう</t>
    </rPh>
    <rPh sb="17" eb="19">
      <t>ばあい</t>
    </rPh>
    <rPh sb="20" eb="22">
      <t>きにゅう</t>
    </rPh>
    <phoneticPr fontId="28" type="Hiragana"/>
  </si>
  <si>
    <t>借受面積（ha）</t>
    <rPh sb="0" eb="1">
      <t>カ</t>
    </rPh>
    <rPh sb="1" eb="2">
      <t>ウ</t>
    </rPh>
    <rPh sb="2" eb="4">
      <t>メンセキ</t>
    </rPh>
    <phoneticPr fontId="23"/>
  </si>
  <si>
    <t>㎡あたり
単価（円）</t>
    <rPh sb="5" eb="7">
      <t>タンカ</t>
    </rPh>
    <rPh sb="8" eb="9">
      <t>エン</t>
    </rPh>
    <phoneticPr fontId="23"/>
  </si>
  <si>
    <t>抵当権/抵当権者</t>
    <rPh sb="0" eb="3">
      <t>テイトウケン</t>
    </rPh>
    <rPh sb="4" eb="8">
      <t>テイトウケンシャ</t>
    </rPh>
    <phoneticPr fontId="23"/>
  </si>
  <si>
    <t>（円/㎡）</t>
  </si>
  <si>
    <t>年間賃借料
（円）</t>
    <rPh sb="0" eb="2">
      <t>ネンカン</t>
    </rPh>
    <rPh sb="2" eb="5">
      <t>チンシャクリョウ</t>
    </rPh>
    <rPh sb="7" eb="8">
      <t>エン</t>
    </rPh>
    <phoneticPr fontId="23"/>
  </si>
  <si>
    <t>小字(全角)</t>
    <rPh sb="0" eb="2">
      <t>コアザ</t>
    </rPh>
    <rPh sb="3" eb="5">
      <t>ゼンカク</t>
    </rPh>
    <phoneticPr fontId="85"/>
  </si>
  <si>
    <t>1_出_　2_受_　3行に地域計画区域内・外、地区名を追加</t>
    <rPh sb="2" eb="3">
      <t>デ</t>
    </rPh>
    <rPh sb="7" eb="8">
      <t>ウ</t>
    </rPh>
    <rPh sb="11" eb="12">
      <t>ギョウ</t>
    </rPh>
    <rPh sb="13" eb="15">
      <t>チイキ</t>
    </rPh>
    <rPh sb="15" eb="17">
      <t>ケイカク</t>
    </rPh>
    <rPh sb="17" eb="19">
      <t>クイキ</t>
    </rPh>
    <rPh sb="19" eb="20">
      <t>ナイ</t>
    </rPh>
    <rPh sb="21" eb="22">
      <t>ガイ</t>
    </rPh>
    <rPh sb="23" eb="26">
      <t>チクメイ</t>
    </rPh>
    <rPh sb="27" eb="29">
      <t>ツイカ</t>
    </rPh>
    <phoneticPr fontId="23"/>
  </si>
  <si>
    <t>従として農業に従事する者</t>
    <rPh sb="0" eb="1">
      <t>ジュウ</t>
    </rPh>
    <rPh sb="4" eb="6">
      <t>ノウギョウ</t>
    </rPh>
    <rPh sb="7" eb="9">
      <t>ジュウジ</t>
    </rPh>
    <rPh sb="11" eb="12">
      <t>モノ</t>
    </rPh>
    <phoneticPr fontId="23"/>
  </si>
  <si>
    <t>生年月日</t>
    <rPh sb="0" eb="2">
      <t>セイネン</t>
    </rPh>
    <rPh sb="2" eb="4">
      <t>ガッピ</t>
    </rPh>
    <phoneticPr fontId="23"/>
  </si>
  <si>
    <t>年齢</t>
    <rPh sb="0" eb="2">
      <t>ネンレイ</t>
    </rPh>
    <phoneticPr fontId="23"/>
  </si>
  <si>
    <t>農地の賃借にかかる事前確認について</t>
  </si>
  <si>
    <t>全ての様式に様式番号を追加</t>
  </si>
  <si>
    <t>契約区分</t>
    <rPh sb="0" eb="2">
      <t>ケイヤク</t>
    </rPh>
    <rPh sb="2" eb="4">
      <t>クブン</t>
    </rPh>
    <phoneticPr fontId="23"/>
  </si>
  <si>
    <t>Ver.</t>
  </si>
  <si>
    <t>(受)契約者氏名</t>
    <rPh sb="1" eb="2">
      <t>ウ</t>
    </rPh>
    <rPh sb="3" eb="6">
      <t>ケイヤクシャ</t>
    </rPh>
    <rPh sb="6" eb="8">
      <t>シメイ</t>
    </rPh>
    <phoneticPr fontId="23"/>
  </si>
  <si>
    <t>農地の貸借に係る事前確認</t>
    <rPh sb="0" eb="2">
      <t>のうち</t>
    </rPh>
    <rPh sb="3" eb="5">
      <t>たいしゃく</t>
    </rPh>
    <rPh sb="6" eb="7">
      <t>かか</t>
    </rPh>
    <rPh sb="8" eb="10">
      <t>じぜん</t>
    </rPh>
    <rPh sb="10" eb="12">
      <t>かくにん</t>
    </rPh>
    <phoneticPr fontId="28" type="Hiragana"/>
  </si>
  <si>
    <t>(出)
終期</t>
    <rPh sb="1" eb="2">
      <t>ダ</t>
    </rPh>
    <rPh sb="4" eb="6">
      <t>シュウキ</t>
    </rPh>
    <phoneticPr fontId="23"/>
  </si>
  <si>
    <t>連携事業の概要①</t>
    <rPh sb="0" eb="2">
      <t>レンケイ</t>
    </rPh>
    <rPh sb="2" eb="4">
      <t>ジギョウ</t>
    </rPh>
    <rPh sb="5" eb="7">
      <t>ガイヨウ</t>
    </rPh>
    <phoneticPr fontId="23"/>
  </si>
  <si>
    <t>※中途解約等が生じた場合には、解約日までの必要な賃料を精算し残額を候補者に返還する。</t>
    <rPh sb="15" eb="18">
      <t>カイヤクビ</t>
    </rPh>
    <rPh sb="21" eb="23">
      <t>ヒツヨウ</t>
    </rPh>
    <rPh sb="24" eb="26">
      <t>チンリョウ</t>
    </rPh>
    <rPh sb="27" eb="29">
      <t>セイサン</t>
    </rPh>
    <rPh sb="30" eb="32">
      <t>ザンガク</t>
    </rPh>
    <rPh sb="33" eb="36">
      <t>コウホシャ</t>
    </rPh>
    <rPh sb="37" eb="39">
      <t>ヘンカン</t>
    </rPh>
    <phoneticPr fontId="23"/>
  </si>
  <si>
    <t>１．適当</t>
    <rPh sb="2" eb="4">
      <t>テキトウ</t>
    </rPh>
    <phoneticPr fontId="23"/>
  </si>
  <si>
    <t>出し手/受け手の終期が異なる場合は、開いて受け手の賃借料を直接編集すること→</t>
    <rPh sb="0" eb="1">
      <t>ダ</t>
    </rPh>
    <rPh sb="2" eb="3">
      <t>テ</t>
    </rPh>
    <rPh sb="4" eb="5">
      <t>ウ</t>
    </rPh>
    <rPh sb="6" eb="7">
      <t>テ</t>
    </rPh>
    <rPh sb="8" eb="10">
      <t>シュウキ</t>
    </rPh>
    <rPh sb="11" eb="12">
      <t>コト</t>
    </rPh>
    <rPh sb="14" eb="16">
      <t>バアイ</t>
    </rPh>
    <rPh sb="18" eb="19">
      <t>ヒラ</t>
    </rPh>
    <rPh sb="21" eb="22">
      <t>ウ</t>
    </rPh>
    <rPh sb="23" eb="24">
      <t>テ</t>
    </rPh>
    <rPh sb="25" eb="28">
      <t>チンシャクリョウ</t>
    </rPh>
    <rPh sb="29" eb="31">
      <t>チョクセツ</t>
    </rPh>
    <rPh sb="31" eb="33">
      <t>ヘンシュウ</t>
    </rPh>
    <phoneticPr fontId="23"/>
  </si>
  <si>
    <t>(受)
終期</t>
    <rPh sb="1" eb="2">
      <t>ウケ</t>
    </rPh>
    <rPh sb="4" eb="6">
      <t>シュウキ</t>
    </rPh>
    <phoneticPr fontId="23"/>
  </si>
  <si>
    <t>一括払いの際の説明をわかりやすくした。</t>
  </si>
  <si>
    <t>ﾌﾘｶﾞﾅ</t>
  </si>
  <si>
    <t>農地</t>
    <rPh sb="0" eb="1">
      <t>ノウ</t>
    </rPh>
    <rPh sb="1" eb="2">
      <t>チ</t>
    </rPh>
    <phoneticPr fontId="23"/>
  </si>
  <si>
    <t>２．不適当</t>
    <rPh sb="2" eb="5">
      <t>フテキトウ</t>
    </rPh>
    <phoneticPr fontId="23"/>
  </si>
  <si>
    <t>貸付期間の
始期</t>
    <rPh sb="0" eb="2">
      <t>カシツケ</t>
    </rPh>
    <rPh sb="2" eb="4">
      <t>キカン</t>
    </rPh>
    <rPh sb="6" eb="8">
      <t>シキ</t>
    </rPh>
    <phoneticPr fontId="85"/>
  </si>
  <si>
    <t>(農地)借受面積</t>
    <rPh sb="4" eb="6">
      <t>カリウケ</t>
    </rPh>
    <rPh sb="6" eb="8">
      <t>メンセキ</t>
    </rPh>
    <phoneticPr fontId="23"/>
  </si>
  <si>
    <t>借入期間の
終期</t>
    <rPh sb="0" eb="2">
      <t>カリイレ</t>
    </rPh>
    <rPh sb="2" eb="4">
      <t>キカン</t>
    </rPh>
    <rPh sb="6" eb="8">
      <t>シュウキ</t>
    </rPh>
    <phoneticPr fontId="85"/>
  </si>
  <si>
    <t>２．今後機械や施設等、資本装備を備える予定である</t>
  </si>
  <si>
    <t>事業名</t>
    <rPh sb="0" eb="2">
      <t>じぎょう</t>
    </rPh>
    <rPh sb="2" eb="3">
      <t>めい</t>
    </rPh>
    <phoneticPr fontId="28" type="Hiragana"/>
  </si>
  <si>
    <t>4_出_審査表F6　立会人欄追加</t>
    <rPh sb="2" eb="3">
      <t>デ</t>
    </rPh>
    <rPh sb="4" eb="7">
      <t>シンサヒョウ</t>
    </rPh>
    <rPh sb="10" eb="13">
      <t>タチアイニン</t>
    </rPh>
    <rPh sb="13" eb="14">
      <t>ラン</t>
    </rPh>
    <rPh sb="14" eb="16">
      <t>ツイカ</t>
    </rPh>
    <phoneticPr fontId="23"/>
  </si>
  <si>
    <t>郵便番号</t>
    <rPh sb="0" eb="4">
      <t>ユウビンバンゴウ</t>
    </rPh>
    <phoneticPr fontId="85"/>
  </si>
  <si>
    <t>地域
区分</t>
    <rPh sb="0" eb="2">
      <t>チイキ</t>
    </rPh>
    <rPh sb="3" eb="5">
      <t>クブン</t>
    </rPh>
    <phoneticPr fontId="23"/>
  </si>
  <si>
    <t>甲及び土地所有者並びに転借人の
費用に関する支払い区分の内容</t>
    <rPh sb="0" eb="1">
      <t>コウ</t>
    </rPh>
    <rPh sb="1" eb="2">
      <t>オヨ</t>
    </rPh>
    <rPh sb="3" eb="5">
      <t>トチ</t>
    </rPh>
    <rPh sb="5" eb="8">
      <t>ショユウシャ</t>
    </rPh>
    <rPh sb="8" eb="9">
      <t>ナラ</t>
    </rPh>
    <rPh sb="11" eb="14">
      <t>テンシャクニン</t>
    </rPh>
    <rPh sb="16" eb="18">
      <t>ヒヨウ</t>
    </rPh>
    <rPh sb="19" eb="20">
      <t>カン</t>
    </rPh>
    <rPh sb="22" eb="24">
      <t>シハラ</t>
    </rPh>
    <rPh sb="25" eb="27">
      <t>クブン</t>
    </rPh>
    <rPh sb="28" eb="30">
      <t>ナイヨウ</t>
    </rPh>
    <phoneticPr fontId="23"/>
  </si>
  <si>
    <t>地域計画</t>
    <rPh sb="0" eb="2">
      <t>チイキ</t>
    </rPh>
    <rPh sb="2" eb="4">
      <t>ケイカク</t>
    </rPh>
    <phoneticPr fontId="23"/>
  </si>
  <si>
    <t>４．地域計画に位置づけられた者への貸し付けるまでの間、農業委員会等が認めた者への一時的な貸付である。</t>
    <rPh sb="2" eb="4">
      <t>チイキ</t>
    </rPh>
    <rPh sb="4" eb="6">
      <t>ケイカク</t>
    </rPh>
    <rPh sb="7" eb="9">
      <t>イチ</t>
    </rPh>
    <rPh sb="14" eb="15">
      <t>モノ</t>
    </rPh>
    <rPh sb="17" eb="18">
      <t>カ</t>
    </rPh>
    <rPh sb="19" eb="20">
      <t>ツ</t>
    </rPh>
    <rPh sb="25" eb="26">
      <t>アイダ</t>
    </rPh>
    <rPh sb="27" eb="29">
      <t>ノウギョウ</t>
    </rPh>
    <rPh sb="29" eb="32">
      <t>イインカイ</t>
    </rPh>
    <rPh sb="32" eb="33">
      <t>トウ</t>
    </rPh>
    <rPh sb="34" eb="35">
      <t>ミト</t>
    </rPh>
    <rPh sb="37" eb="38">
      <t>モノ</t>
    </rPh>
    <rPh sb="40" eb="43">
      <t>イチジテキ</t>
    </rPh>
    <rPh sb="44" eb="46">
      <t>カシツケ</t>
    </rPh>
    <phoneticPr fontId="23"/>
  </si>
  <si>
    <t>記入欄</t>
    <rPh sb="0" eb="3">
      <t>ｷﾆｭｳﾗﾝ</t>
    </rPh>
    <phoneticPr fontId="23" type="halfwidthKatakana"/>
  </si>
  <si>
    <t>2　共通事項</t>
    <rPh sb="2" eb="4">
      <t>キョウツウ</t>
    </rPh>
    <rPh sb="4" eb="6">
      <t>ジコウ</t>
    </rPh>
    <phoneticPr fontId="23"/>
  </si>
  <si>
    <t>面積</t>
    <rPh sb="0" eb="2">
      <t>メンセキ</t>
    </rPh>
    <phoneticPr fontId="23"/>
  </si>
  <si>
    <t>特別賦課金</t>
    <rPh sb="0" eb="2">
      <t>トクベツ</t>
    </rPh>
    <rPh sb="2" eb="5">
      <t>フカキン</t>
    </rPh>
    <phoneticPr fontId="23"/>
  </si>
  <si>
    <t>　　　□　一括払いを希望する</t>
    <rPh sb="1" eb="3">
      <t>チンシャク</t>
    </rPh>
    <rPh sb="5" eb="7">
      <t>イッカツ</t>
    </rPh>
    <rPh sb="7" eb="8">
      <t>バラ</t>
    </rPh>
    <rPh sb="10" eb="12">
      <t>キボウ</t>
    </rPh>
    <phoneticPr fontId="23"/>
  </si>
  <si>
    <t>初年度・最終年度賃借料（円）</t>
    <rPh sb="0" eb="3">
      <t>ショネンド</t>
    </rPh>
    <rPh sb="4" eb="6">
      <t>サイシュウ</t>
    </rPh>
    <rPh sb="6" eb="8">
      <t>ネンド</t>
    </rPh>
    <rPh sb="8" eb="11">
      <t>チンシャクリョウ</t>
    </rPh>
    <rPh sb="12" eb="13">
      <t>エン</t>
    </rPh>
    <phoneticPr fontId="23"/>
  </si>
  <si>
    <t>１．対象農用地等の所在および賃貸借予定期間</t>
  </si>
  <si>
    <t>経常賦課金</t>
    <rPh sb="0" eb="2">
      <t>ケイジョウ</t>
    </rPh>
    <rPh sb="2" eb="5">
      <t>フカキン</t>
    </rPh>
    <phoneticPr fontId="23"/>
  </si>
  <si>
    <t>支店名</t>
    <rPh sb="0" eb="3">
      <t>シテンメイ</t>
    </rPh>
    <phoneticPr fontId="23"/>
  </si>
  <si>
    <t>入力S_集積シートのX～AB列を非表示</t>
    <rPh sb="0" eb="2">
      <t>ニュウリョク</t>
    </rPh>
    <rPh sb="4" eb="6">
      <t>シュウセキ</t>
    </rPh>
    <rPh sb="14" eb="15">
      <t>レツ</t>
    </rPh>
    <rPh sb="16" eb="19">
      <t>ヒヒョウジ</t>
    </rPh>
    <phoneticPr fontId="23"/>
  </si>
  <si>
    <t>受け手</t>
    <rPh sb="0" eb="1">
      <t>ウ</t>
    </rPh>
    <rPh sb="2" eb="3">
      <t>テ</t>
    </rPh>
    <phoneticPr fontId="85"/>
  </si>
  <si>
    <t>維持管理費</t>
    <rPh sb="0" eb="2">
      <t>イジ</t>
    </rPh>
    <rPh sb="2" eb="5">
      <t>カンリヒ</t>
    </rPh>
    <phoneticPr fontId="23"/>
  </si>
  <si>
    <t>預金の種類</t>
    <rPh sb="0" eb="2">
      <t>ヨキン</t>
    </rPh>
    <rPh sb="3" eb="5">
      <t>シュルイ</t>
    </rPh>
    <phoneticPr fontId="23"/>
  </si>
  <si>
    <t>権利設定等を受ける者の主な農機具の所有の状況　　　</t>
    <rPh sb="0" eb="2">
      <t>ケンリ</t>
    </rPh>
    <rPh sb="2" eb="4">
      <t>セッテイ</t>
    </rPh>
    <rPh sb="4" eb="5">
      <t>ナド</t>
    </rPh>
    <rPh sb="6" eb="7">
      <t>ウ</t>
    </rPh>
    <rPh sb="9" eb="10">
      <t>モノ</t>
    </rPh>
    <rPh sb="11" eb="12">
      <t>オモ</t>
    </rPh>
    <rPh sb="13" eb="14">
      <t>ノウ</t>
    </rPh>
    <rPh sb="14" eb="16">
      <t>キグ</t>
    </rPh>
    <rPh sb="17" eb="19">
      <t>ショユウ</t>
    </rPh>
    <rPh sb="20" eb="22">
      <t>ジョウキョウ</t>
    </rPh>
    <phoneticPr fontId="23"/>
  </si>
  <si>
    <t>支払年度</t>
    <rPh sb="0" eb="2">
      <t>シハラ</t>
    </rPh>
    <rPh sb="2" eb="4">
      <t>ネンド</t>
    </rPh>
    <phoneticPr fontId="23"/>
  </si>
  <si>
    <r>
      <t>別表１　修繕費又は改良費の負担に係る特約事項（</t>
    </r>
    <r>
      <rPr>
        <b/>
        <sz val="11"/>
        <color rgb="FFFF0000"/>
        <rFont val="ＭＳ Ｐゴシック"/>
      </rPr>
      <t>該当なければ空白のまま</t>
    </r>
    <r>
      <rPr>
        <sz val="11"/>
        <color auto="1"/>
        <rFont val="ＭＳ Ｐゴシック"/>
      </rPr>
      <t>にしてください）</t>
    </r>
    <rPh sb="0" eb="2">
      <t>ベッピョウ</t>
    </rPh>
    <rPh sb="4" eb="7">
      <t>シュウゼンヒ</t>
    </rPh>
    <rPh sb="7" eb="8">
      <t>マタ</t>
    </rPh>
    <rPh sb="9" eb="11">
      <t>カイリョウ</t>
    </rPh>
    <rPh sb="11" eb="12">
      <t>ヒ</t>
    </rPh>
    <rPh sb="13" eb="15">
      <t>フタン</t>
    </rPh>
    <rPh sb="16" eb="17">
      <t>カカワ</t>
    </rPh>
    <rPh sb="18" eb="20">
      <t>トクヤク</t>
    </rPh>
    <rPh sb="20" eb="22">
      <t>ジコウ</t>
    </rPh>
    <rPh sb="23" eb="25">
      <t>ガイトウ</t>
    </rPh>
    <rPh sb="29" eb="31">
      <t>クウハク</t>
    </rPh>
    <phoneticPr fontId="23"/>
  </si>
  <si>
    <t>下記の金額を毎年支払期日までに下記の指定口座へお支払いください。</t>
    <rPh sb="15" eb="17">
      <t>カキ</t>
    </rPh>
    <rPh sb="18" eb="20">
      <t>シテイ</t>
    </rPh>
    <rPh sb="20" eb="22">
      <t>コウザ</t>
    </rPh>
    <rPh sb="24" eb="26">
      <t>シハラ</t>
    </rPh>
    <phoneticPr fontId="23"/>
  </si>
  <si>
    <t>世帯員</t>
    <rPh sb="0" eb="3">
      <t>セタイイン</t>
    </rPh>
    <phoneticPr fontId="23"/>
  </si>
  <si>
    <t>近傍類似の
実勢賃借料</t>
    <rPh sb="0" eb="2">
      <t>キンボウ</t>
    </rPh>
    <rPh sb="2" eb="4">
      <t>ルイジ</t>
    </rPh>
    <rPh sb="6" eb="8">
      <t>ジッセイ</t>
    </rPh>
    <rPh sb="8" eb="11">
      <t>チンシャクリョウ</t>
    </rPh>
    <phoneticPr fontId="23"/>
  </si>
  <si>
    <r>
      <t>別表３　その他特約事項（</t>
    </r>
    <r>
      <rPr>
        <b/>
        <sz val="11"/>
        <color rgb="FFFF0000"/>
        <rFont val="ＭＳ ゴシック"/>
      </rPr>
      <t>特約事項がなければ空白のまま</t>
    </r>
    <r>
      <rPr>
        <sz val="11"/>
        <color auto="1"/>
        <rFont val="ＭＳ ゴシック"/>
      </rPr>
      <t>にしてください）</t>
    </r>
    <rPh sb="0" eb="2">
      <t>ベッピョウ</t>
    </rPh>
    <rPh sb="6" eb="7">
      <t>タ</t>
    </rPh>
    <rPh sb="7" eb="9">
      <t>トクヤク</t>
    </rPh>
    <rPh sb="9" eb="11">
      <t>ジコウ</t>
    </rPh>
    <rPh sb="12" eb="14">
      <t>トクヤク</t>
    </rPh>
    <rPh sb="14" eb="16">
      <t>ジコウ</t>
    </rPh>
    <phoneticPr fontId="23"/>
  </si>
  <si>
    <t>借受面積
（㎡）</t>
    <rPh sb="0" eb="2">
      <t>カリウケ</t>
    </rPh>
    <rPh sb="2" eb="3">
      <t>メン</t>
    </rPh>
    <rPh sb="3" eb="4">
      <t>セキ</t>
    </rPh>
    <phoneticPr fontId="23"/>
  </si>
  <si>
    <t>備考</t>
    <rPh sb="0" eb="2">
      <t>びこう</t>
    </rPh>
    <phoneticPr fontId="28" type="Hiragana"/>
  </si>
  <si>
    <t>連絡先　TEL</t>
    <rPh sb="0" eb="3">
      <t>レンラクサキ</t>
    </rPh>
    <phoneticPr fontId="23"/>
  </si>
  <si>
    <t>月数</t>
    <rPh sb="0" eb="2">
      <t>ツキスウ</t>
    </rPh>
    <phoneticPr fontId="23"/>
  </si>
  <si>
    <t>１．地域計画に位置づけられた者への貸付である。</t>
    <rPh sb="2" eb="4">
      <t>チイキ</t>
    </rPh>
    <rPh sb="4" eb="6">
      <t>ケイカク</t>
    </rPh>
    <rPh sb="7" eb="9">
      <t>イチ</t>
    </rPh>
    <rPh sb="14" eb="15">
      <t>モノ</t>
    </rPh>
    <rPh sb="17" eb="19">
      <t>カシツケ</t>
    </rPh>
    <phoneticPr fontId="23"/>
  </si>
  <si>
    <t>共有名義人氏名２</t>
    <rPh sb="0" eb="4">
      <t>キョウユウメイギ</t>
    </rPh>
    <rPh sb="4" eb="5">
      <t>ニン</t>
    </rPh>
    <rPh sb="5" eb="7">
      <t>シメイ</t>
    </rPh>
    <phoneticPr fontId="86"/>
  </si>
  <si>
    <t>契約者氏名
又は名称</t>
    <rPh sb="0" eb="3">
      <t>ケイヤクシャ</t>
    </rPh>
    <rPh sb="3" eb="5">
      <t>シメイ</t>
    </rPh>
    <phoneticPr fontId="23"/>
  </si>
  <si>
    <t>(年)</t>
    <rPh sb="1" eb="2">
      <t>ネン</t>
    </rPh>
    <phoneticPr fontId="23"/>
  </si>
  <si>
    <t>(月)</t>
    <rPh sb="1" eb="2">
      <t>ツキ</t>
    </rPh>
    <phoneticPr fontId="23"/>
  </si>
  <si>
    <t>初年度</t>
    <rPh sb="0" eb="3">
      <t>ショネンド</t>
    </rPh>
    <phoneticPr fontId="23"/>
  </si>
  <si>
    <t>共有名義人氏名３</t>
    <rPh sb="0" eb="4">
      <t>キョウユウメイギ</t>
    </rPh>
    <rPh sb="4" eb="5">
      <t>ニン</t>
    </rPh>
    <rPh sb="5" eb="7">
      <t>シメイ</t>
    </rPh>
    <phoneticPr fontId="86"/>
  </si>
  <si>
    <t>市町村</t>
    <rPh sb="0" eb="3">
      <t>シチョウソン</t>
    </rPh>
    <phoneticPr fontId="85"/>
  </si>
  <si>
    <t>㎡あたり
単価
（円）</t>
    <rPh sb="5" eb="7">
      <t>タンカ</t>
    </rPh>
    <rPh sb="9" eb="10">
      <t>エン</t>
    </rPh>
    <phoneticPr fontId="23"/>
  </si>
  <si>
    <t>筆
No.</t>
    <rPh sb="0" eb="1">
      <t>ヒツ</t>
    </rPh>
    <phoneticPr fontId="23"/>
  </si>
  <si>
    <t>㎡あたり
単価（円)</t>
    <rPh sb="5" eb="7">
      <t>タンカ</t>
    </rPh>
    <rPh sb="8" eb="9">
      <t>エン</t>
    </rPh>
    <phoneticPr fontId="23"/>
  </si>
  <si>
    <t>借入契約備考</t>
    <rPh sb="0" eb="2">
      <t>カリイレ</t>
    </rPh>
    <rPh sb="2" eb="4">
      <t>ケイヤク</t>
    </rPh>
    <rPh sb="4" eb="6">
      <t>ビコウ</t>
    </rPh>
    <phoneticPr fontId="86"/>
  </si>
  <si>
    <t>　</t>
  </si>
  <si>
    <t>(農地)権利の種類</t>
    <rPh sb="4" eb="6">
      <t>ケンリ</t>
    </rPh>
    <rPh sb="7" eb="9">
      <t>シュルイ</t>
    </rPh>
    <phoneticPr fontId="23"/>
  </si>
  <si>
    <r>
      <rPr>
        <u/>
        <sz val="11"/>
        <color theme="1"/>
        <rFont val="ＭＳ Ｐゴシック"/>
      </rPr>
      <t>機構から借り受けている農用地等を目的外用途に使用等した場合には、特別徴収金（工事に要した費用の全部）が徴収</t>
    </r>
    <r>
      <rPr>
        <sz val="11"/>
        <color auto="1"/>
        <rFont val="ＭＳ Ｐゴシック"/>
      </rPr>
      <t>されます。</t>
    </r>
    <rPh sb="0" eb="2">
      <t>キコウ</t>
    </rPh>
    <rPh sb="4" eb="5">
      <t>カ</t>
    </rPh>
    <rPh sb="6" eb="7">
      <t>ウ</t>
    </rPh>
    <rPh sb="11" eb="14">
      <t>ノウヨウチ</t>
    </rPh>
    <rPh sb="14" eb="15">
      <t>ナド</t>
    </rPh>
    <rPh sb="16" eb="19">
      <t>モクテキガイ</t>
    </rPh>
    <rPh sb="19" eb="21">
      <t>ヨウト</t>
    </rPh>
    <rPh sb="22" eb="24">
      <t>シヨウ</t>
    </rPh>
    <rPh sb="24" eb="25">
      <t>ナド</t>
    </rPh>
    <rPh sb="27" eb="29">
      <t>バアイ</t>
    </rPh>
    <rPh sb="32" eb="34">
      <t>トクベツ</t>
    </rPh>
    <rPh sb="34" eb="36">
      <t>チョウシュウ</t>
    </rPh>
    <rPh sb="36" eb="37">
      <t>キン</t>
    </rPh>
    <rPh sb="38" eb="40">
      <t>コウジ</t>
    </rPh>
    <rPh sb="41" eb="42">
      <t>ヨウ</t>
    </rPh>
    <rPh sb="44" eb="46">
      <t>ヒヨウ</t>
    </rPh>
    <rPh sb="47" eb="49">
      <t>ゼンブ</t>
    </rPh>
    <rPh sb="51" eb="53">
      <t>チョウシュウ</t>
    </rPh>
    <phoneticPr fontId="23"/>
  </si>
  <si>
    <t>入力S_土地　E列　地域計画貸付先決定区分追加</t>
    <rPh sb="0" eb="2">
      <t>ニュウリョク</t>
    </rPh>
    <rPh sb="4" eb="6">
      <t>トチ</t>
    </rPh>
    <rPh sb="8" eb="9">
      <t>レツ</t>
    </rPh>
    <rPh sb="10" eb="14">
      <t>チイキケイカク</t>
    </rPh>
    <rPh sb="14" eb="16">
      <t>カシツケ</t>
    </rPh>
    <rPh sb="16" eb="17">
      <t>サキ</t>
    </rPh>
    <rPh sb="17" eb="21">
      <t>ケッテイクブン</t>
    </rPh>
    <rPh sb="21" eb="23">
      <t>ツイカ</t>
    </rPh>
    <phoneticPr fontId="23"/>
  </si>
  <si>
    <t>共有名義人住所２</t>
    <rPh sb="0" eb="5">
      <t>キョウユウメイギニン</t>
    </rPh>
    <rPh sb="5" eb="7">
      <t>ジュウショ</t>
    </rPh>
    <phoneticPr fontId="86"/>
  </si>
  <si>
    <t>↑削除不可↓</t>
    <rPh sb="1" eb="3">
      <t>サクジョ</t>
    </rPh>
    <rPh sb="3" eb="5">
      <t>フカ</t>
    </rPh>
    <phoneticPr fontId="23"/>
  </si>
  <si>
    <t>上記のとおり決定する。</t>
    <rPh sb="0" eb="2">
      <t>ジョウキ</t>
    </rPh>
    <rPh sb="6" eb="8">
      <t>ケッテイ</t>
    </rPh>
    <phoneticPr fontId="23"/>
  </si>
  <si>
    <t>該当する場合、提出</t>
    <rPh sb="0" eb="2">
      <t>がいとう</t>
    </rPh>
    <rPh sb="4" eb="6">
      <t>ばあい</t>
    </rPh>
    <rPh sb="7" eb="9">
      <t>ていしゅつ</t>
    </rPh>
    <phoneticPr fontId="28" type="Hiragana"/>
  </si>
  <si>
    <t>租税公課等の負担について、文言を追加</t>
  </si>
  <si>
    <t>令和</t>
    <rPh sb="0" eb="2">
      <t>レイワ</t>
    </rPh>
    <phoneticPr fontId="23"/>
  </si>
  <si>
    <t>事業名</t>
    <rPh sb="0" eb="2">
      <t>ジギョウ</t>
    </rPh>
    <rPh sb="2" eb="3">
      <t>メイ</t>
    </rPh>
    <phoneticPr fontId="23"/>
  </si>
  <si>
    <t>氏名</t>
    <rPh sb="0" eb="2">
      <t>シメイ</t>
    </rPh>
    <phoneticPr fontId="23"/>
  </si>
  <si>
    <t>借入は</t>
  </si>
  <si>
    <t>（自筆署名）※法人、団体においては記名押印可</t>
  </si>
  <si>
    <t>境界</t>
    <rPh sb="0" eb="2">
      <t>キョウカイ</t>
    </rPh>
    <phoneticPr fontId="23"/>
  </si>
  <si>
    <t>ア　農業経営の規模拡大又は経営耕地の分散錯圃の解消に資するものであること。</t>
  </si>
  <si>
    <t>金融機関名</t>
    <rPh sb="0" eb="2">
      <t>キンユウ</t>
    </rPh>
    <rPh sb="2" eb="5">
      <t>キカンメイ</t>
    </rPh>
    <phoneticPr fontId="23"/>
  </si>
  <si>
    <t>口座番号</t>
    <rPh sb="0" eb="2">
      <t>コウザ</t>
    </rPh>
    <rPh sb="2" eb="4">
      <t>バンゴウ</t>
    </rPh>
    <phoneticPr fontId="23"/>
  </si>
  <si>
    <t>Ver1.4</t>
  </si>
  <si>
    <t>口座名義</t>
    <rPh sb="0" eb="2">
      <t>コウザ</t>
    </rPh>
    <rPh sb="2" eb="4">
      <t>メイギ</t>
    </rPh>
    <phoneticPr fontId="23"/>
  </si>
  <si>
    <t>口座登録申出書（出し手）</t>
    <rPh sb="0" eb="2">
      <t>こうざ</t>
    </rPh>
    <rPh sb="2" eb="4">
      <t>とうろく</t>
    </rPh>
    <rPh sb="4" eb="7">
      <t>もうしでしょ</t>
    </rPh>
    <rPh sb="8" eb="9">
      <t>だ</t>
    </rPh>
    <rPh sb="10" eb="11">
      <t>て</t>
    </rPh>
    <phoneticPr fontId="28" type="Hiragana"/>
  </si>
  <si>
    <t>１．借受希望者の経営規模拡大</t>
  </si>
  <si>
    <r>
      <t>1</t>
    </r>
    <r>
      <rPr>
        <b/>
        <sz val="11"/>
        <color rgb="FFFF0000"/>
        <rFont val="ＭＳ ゴシック"/>
      </rPr>
      <t>　出し手</t>
    </r>
    <r>
      <rPr>
        <sz val="11"/>
        <color auto="1"/>
        <rFont val="ＭＳ ゴシック"/>
      </rPr>
      <t>特約事項</t>
    </r>
    <rPh sb="2" eb="3">
      <t>ダ</t>
    </rPh>
    <rPh sb="4" eb="5">
      <t>テ</t>
    </rPh>
    <rPh sb="5" eb="7">
      <t>トクヤク</t>
    </rPh>
    <rPh sb="7" eb="9">
      <t>ジコウ</t>
    </rPh>
    <phoneticPr fontId="23"/>
  </si>
  <si>
    <t>中間保有期間分
賃借料（円）</t>
    <rPh sb="0" eb="2">
      <t>チュウカン</t>
    </rPh>
    <rPh sb="2" eb="4">
      <t>ホユウ</t>
    </rPh>
    <rPh sb="4" eb="6">
      <t>キカン</t>
    </rPh>
    <rPh sb="6" eb="7">
      <t>ブン</t>
    </rPh>
    <rPh sb="8" eb="10">
      <t>チンシャク</t>
    </rPh>
    <rPh sb="10" eb="11">
      <t>リョウ</t>
    </rPh>
    <rPh sb="12" eb="13">
      <t>エン</t>
    </rPh>
    <phoneticPr fontId="85"/>
  </si>
  <si>
    <t>↓振込依頼書に口座情報を表示する場合は入力ください。</t>
    <rPh sb="1" eb="3">
      <t>フリコミ</t>
    </rPh>
    <rPh sb="3" eb="6">
      <t>イライショ</t>
    </rPh>
    <rPh sb="7" eb="9">
      <t>コウザ</t>
    </rPh>
    <rPh sb="9" eb="11">
      <t>ジョウホウ</t>
    </rPh>
    <rPh sb="12" eb="14">
      <t>ヒョウジ</t>
    </rPh>
    <rPh sb="16" eb="18">
      <t>バアイ</t>
    </rPh>
    <rPh sb="19" eb="21">
      <t>ニュウリョク</t>
    </rPh>
    <phoneticPr fontId="23"/>
  </si>
  <si>
    <t>6_受_各筆・共通　F列　台帳地目が入力されていたため、現況地目に変更</t>
    <rPh sb="2" eb="3">
      <t>ウ</t>
    </rPh>
    <rPh sb="4" eb="6">
      <t>カクヒツ</t>
    </rPh>
    <rPh sb="7" eb="9">
      <t>キョウツウ</t>
    </rPh>
    <phoneticPr fontId="23"/>
  </si>
  <si>
    <r>
      <t>３．賃借権の設定等を受ける者の農業経営の状況等</t>
    </r>
    <r>
      <rPr>
        <b/>
        <sz val="12"/>
        <color auto="1"/>
        <rFont val="ＭＳ Ｐゴシック"/>
      </rPr>
      <t>（個人農業者）</t>
    </r>
    <rPh sb="2" eb="5">
      <t>チンシャクケン</t>
    </rPh>
    <rPh sb="6" eb="8">
      <t>セッテイ</t>
    </rPh>
    <rPh sb="8" eb="9">
      <t>ナド</t>
    </rPh>
    <rPh sb="10" eb="11">
      <t>ウ</t>
    </rPh>
    <rPh sb="13" eb="14">
      <t>モノ</t>
    </rPh>
    <rPh sb="15" eb="17">
      <t>ノウギョウ</t>
    </rPh>
    <rPh sb="17" eb="19">
      <t>ケイエイ</t>
    </rPh>
    <rPh sb="20" eb="22">
      <t>ジョウキョウ</t>
    </rPh>
    <rPh sb="22" eb="23">
      <t>ナド</t>
    </rPh>
    <phoneticPr fontId="23"/>
  </si>
  <si>
    <t>契約期間
賃借料
（円）</t>
  </si>
  <si>
    <t>⑤</t>
  </si>
  <si>
    <t>台帳地目
（登記簿）</t>
    <rPh sb="0" eb="2">
      <t>ダイチョウ</t>
    </rPh>
    <rPh sb="2" eb="4">
      <t>チモク</t>
    </rPh>
    <rPh sb="6" eb="9">
      <t>トウキボ</t>
    </rPh>
    <phoneticPr fontId="23"/>
  </si>
  <si>
    <r>
      <rPr>
        <b/>
        <u/>
        <sz val="10"/>
        <color auto="1"/>
        <rFont val="ＭＳ 明朝"/>
      </rPr>
      <t>貸付</t>
    </r>
    <r>
      <rPr>
        <sz val="10"/>
        <color auto="1"/>
        <rFont val="ＭＳ 明朝"/>
      </rPr>
      <t>期間
(月)</t>
    </r>
    <rPh sb="0" eb="2">
      <t>カシツケ</t>
    </rPh>
    <rPh sb="2" eb="4">
      <t>キカン</t>
    </rPh>
    <rPh sb="6" eb="7">
      <t>ツキ</t>
    </rPh>
    <phoneticPr fontId="85"/>
  </si>
  <si>
    <t>経営面積※配分計画認可時の経営面積を記載</t>
    <rPh sb="0" eb="2">
      <t>ケイエイ</t>
    </rPh>
    <rPh sb="2" eb="4">
      <t>メンセキ</t>
    </rPh>
    <rPh sb="5" eb="7">
      <t>ハイブン</t>
    </rPh>
    <rPh sb="7" eb="9">
      <t>ケイカク</t>
    </rPh>
    <rPh sb="9" eb="12">
      <t>ニンカジ</t>
    </rPh>
    <rPh sb="13" eb="15">
      <t>ケイエイ</t>
    </rPh>
    <rPh sb="15" eb="17">
      <t>メンセキ</t>
    </rPh>
    <rPh sb="18" eb="20">
      <t>キサイ</t>
    </rPh>
    <phoneticPr fontId="23"/>
  </si>
  <si>
    <t>(出)
契約
期間</t>
    <rPh sb="1" eb="2">
      <t>ダ</t>
    </rPh>
    <rPh sb="4" eb="6">
      <t>ケイヤク</t>
    </rPh>
    <rPh sb="7" eb="9">
      <t>キカン</t>
    </rPh>
    <phoneticPr fontId="23"/>
  </si>
  <si>
    <t>２．その他　　（</t>
  </si>
  <si>
    <t>抵当権等の項目を追加（受け手）
　抵当権等が設定された土地については、抵当権（根抵当権・差押）確認書の提出が必要ですが、共通事項で明記することで、行使される可能性があるもののみ確認書を提出することとします</t>
  </si>
  <si>
    <t>(出)
始期</t>
    <rPh sb="1" eb="2">
      <t>ダ</t>
    </rPh>
    <rPh sb="4" eb="6">
      <t>シキ</t>
    </rPh>
    <phoneticPr fontId="23"/>
  </si>
  <si>
    <t>(出)
契約期間
賃借料
（円）</t>
    <rPh sb="1" eb="2">
      <t>ダ</t>
    </rPh>
    <rPh sb="4" eb="6">
      <t>ケイヤク</t>
    </rPh>
    <rPh sb="6" eb="8">
      <t>キカン</t>
    </rPh>
    <rPh sb="9" eb="12">
      <t>チンシャクリョウ</t>
    </rPh>
    <rPh sb="14" eb="15">
      <t>エン</t>
    </rPh>
    <phoneticPr fontId="23"/>
  </si>
  <si>
    <t>初年度賃借料　＝　月割賃借料（④）×　初年度月数</t>
    <rPh sb="19" eb="22">
      <t>ショネンド</t>
    </rPh>
    <rPh sb="22" eb="24">
      <t>ツキスウ</t>
    </rPh>
    <phoneticPr fontId="23"/>
  </si>
  <si>
    <t>）</t>
  </si>
  <si>
    <t>接続
道路</t>
    <rPh sb="0" eb="2">
      <t>セツゾク</t>
    </rPh>
    <rPh sb="3" eb="5">
      <t>ドウロ</t>
    </rPh>
    <phoneticPr fontId="23"/>
  </si>
  <si>
    <t>主な家畜の飼養の状況</t>
    <rPh sb="0" eb="1">
      <t>オモ</t>
    </rPh>
    <rPh sb="2" eb="3">
      <t>イエ</t>
    </rPh>
    <rPh sb="3" eb="4">
      <t>チク</t>
    </rPh>
    <rPh sb="5" eb="7">
      <t>シヨウ</t>
    </rPh>
    <rPh sb="8" eb="10">
      <t>ジョウキョウ</t>
    </rPh>
    <phoneticPr fontId="23"/>
  </si>
  <si>
    <t>※２又は３の場合については、その理由等</t>
    <rPh sb="2" eb="3">
      <t>マタ</t>
    </rPh>
    <rPh sb="6" eb="8">
      <t>バアイ</t>
    </rPh>
    <rPh sb="16" eb="18">
      <t>リユウ</t>
    </rPh>
    <rPh sb="18" eb="19">
      <t>トウ</t>
    </rPh>
    <phoneticPr fontId="23"/>
  </si>
  <si>
    <t>氏名</t>
    <rPh sb="0" eb="2">
      <t>シメイ</t>
    </rPh>
    <phoneticPr fontId="85"/>
  </si>
  <si>
    <t>主な農機具の所有の状況　　　</t>
    <rPh sb="0" eb="1">
      <t>オモ</t>
    </rPh>
    <rPh sb="2" eb="3">
      <t>ノウ</t>
    </rPh>
    <rPh sb="3" eb="5">
      <t>キグ</t>
    </rPh>
    <rPh sb="6" eb="8">
      <t>ショユウ</t>
    </rPh>
    <rPh sb="9" eb="11">
      <t>ジョウキョウ</t>
    </rPh>
    <phoneticPr fontId="23"/>
  </si>
  <si>
    <t>添付書類の一部省略（該当に○（複数可））</t>
    <rPh sb="10" eb="12">
      <t>ガイトウ</t>
    </rPh>
    <rPh sb="15" eb="17">
      <t>フクスウ</t>
    </rPh>
    <rPh sb="17" eb="18">
      <t>カ</t>
    </rPh>
    <phoneticPr fontId="23"/>
  </si>
  <si>
    <t>（Ｄ）</t>
  </si>
  <si>
    <t>利用内容</t>
    <rPh sb="0" eb="2">
      <t>リヨウ</t>
    </rPh>
    <rPh sb="2" eb="4">
      <t>ナイヨウ</t>
    </rPh>
    <phoneticPr fontId="23"/>
  </si>
  <si>
    <t>（Ｅ）</t>
  </si>
  <si>
    <t>１．あり
２．なし</t>
  </si>
  <si>
    <t>農畜産物名等</t>
    <rPh sb="0" eb="1">
      <t>ノウ</t>
    </rPh>
    <rPh sb="1" eb="2">
      <t>チク</t>
    </rPh>
    <rPh sb="2" eb="3">
      <t>サン</t>
    </rPh>
    <rPh sb="3" eb="4">
      <t>ブツ</t>
    </rPh>
    <rPh sb="4" eb="5">
      <t>メイ</t>
    </rPh>
    <rPh sb="5" eb="6">
      <t>ナド</t>
    </rPh>
    <phoneticPr fontId="23"/>
  </si>
  <si>
    <t>４．賃借料の一括払いについて</t>
    <rPh sb="2" eb="5">
      <t>チンシャクリョウ</t>
    </rPh>
    <rPh sb="6" eb="8">
      <t>イッカツ</t>
    </rPh>
    <rPh sb="8" eb="9">
      <t>バラ</t>
    </rPh>
    <phoneticPr fontId="23"/>
  </si>
  <si>
    <t>【法律事項】</t>
    <rPh sb="1" eb="3">
      <t>ホウリツ</t>
    </rPh>
    <rPh sb="3" eb="5">
      <t>ジコウ</t>
    </rPh>
    <phoneticPr fontId="23"/>
  </si>
  <si>
    <t>借入面積
(㎡)</t>
    <rPh sb="0" eb="2">
      <t>カリイレ</t>
    </rPh>
    <rPh sb="2" eb="4">
      <t>メンセキ</t>
    </rPh>
    <phoneticPr fontId="23"/>
  </si>
  <si>
    <t>雇用労働力
（年間延日数）</t>
  </si>
  <si>
    <t>主たる従事者</t>
    <rPh sb="0" eb="1">
      <t>オモ</t>
    </rPh>
    <rPh sb="3" eb="6">
      <t>ジュウジシャ</t>
    </rPh>
    <phoneticPr fontId="23"/>
  </si>
  <si>
    <t>再集積</t>
    <rPh sb="0" eb="3">
      <t>サイシュウセキ</t>
    </rPh>
    <phoneticPr fontId="23"/>
  </si>
  <si>
    <t>種類</t>
    <rPh sb="0" eb="2">
      <t>シュルイ</t>
    </rPh>
    <phoneticPr fontId="23"/>
  </si>
  <si>
    <t>数量</t>
    <rPh sb="0" eb="2">
      <t>スウリョウ</t>
    </rPh>
    <phoneticPr fontId="23"/>
  </si>
  <si>
    <t>採草
放牧地</t>
  </si>
  <si>
    <t>年齢</t>
    <rPh sb="0" eb="2">
      <t>ネンレイ</t>
    </rPh>
    <phoneticPr fontId="85"/>
  </si>
  <si>
    <t>貸付先決定区分</t>
    <rPh sb="0" eb="7">
      <t>カシツケサキケッテイクブン</t>
    </rPh>
    <phoneticPr fontId="23"/>
  </si>
  <si>
    <t>不測の事態による地域計画で定めた代替者への貸付である。</t>
    <rPh sb="0" eb="2">
      <t>フソク</t>
    </rPh>
    <rPh sb="3" eb="5">
      <t>ジタイ</t>
    </rPh>
    <rPh sb="8" eb="10">
      <t>チイキ</t>
    </rPh>
    <rPh sb="10" eb="12">
      <t>ケイカク</t>
    </rPh>
    <rPh sb="13" eb="14">
      <t>サダ</t>
    </rPh>
    <rPh sb="16" eb="18">
      <t>ダイタイ</t>
    </rPh>
    <rPh sb="18" eb="19">
      <t>シャ</t>
    </rPh>
    <rPh sb="21" eb="23">
      <t>カシツケ</t>
    </rPh>
    <phoneticPr fontId="23"/>
  </si>
  <si>
    <t>(農地)登記面積</t>
    <rPh sb="4" eb="6">
      <t>トウキ</t>
    </rPh>
    <rPh sb="6" eb="8">
      <t>メンセキ</t>
    </rPh>
    <phoneticPr fontId="23"/>
  </si>
  <si>
    <t>最低額</t>
    <rPh sb="0" eb="3">
      <t>サイテイガク</t>
    </rPh>
    <phoneticPr fontId="23"/>
  </si>
  <si>
    <t>フリガナ(半角入力)</t>
    <rPh sb="5" eb="7">
      <t>ハンカク</t>
    </rPh>
    <rPh sb="7" eb="9">
      <t>ニュウリョク</t>
    </rPh>
    <phoneticPr fontId="87"/>
  </si>
  <si>
    <t>借受面積（㎡）</t>
    <rPh sb="0" eb="1">
      <t>カ</t>
    </rPh>
    <rPh sb="1" eb="2">
      <t>ウ</t>
    </rPh>
    <rPh sb="2" eb="4">
      <t>メンセキ</t>
    </rPh>
    <phoneticPr fontId="23"/>
  </si>
  <si>
    <t>出し手</t>
    <rPh sb="0" eb="1">
      <t>ダ</t>
    </rPh>
    <rPh sb="2" eb="3">
      <t>テ</t>
    </rPh>
    <phoneticPr fontId="23"/>
  </si>
  <si>
    <t>農地</t>
    <rPh sb="0" eb="2">
      <t>ノウチ</t>
    </rPh>
    <phoneticPr fontId="23"/>
  </si>
  <si>
    <t>受け手</t>
    <rPh sb="0" eb="1">
      <t>ウ</t>
    </rPh>
    <rPh sb="2" eb="3">
      <t>テ</t>
    </rPh>
    <phoneticPr fontId="23"/>
  </si>
  <si>
    <t>立会人</t>
    <rPh sb="0" eb="3">
      <t>タチアイニン</t>
    </rPh>
    <phoneticPr fontId="23"/>
  </si>
  <si>
    <t>甲及び転借人の支払額について
土地所有者の償還すべき額及び方法</t>
    <rPh sb="0" eb="1">
      <t>コウ</t>
    </rPh>
    <rPh sb="1" eb="2">
      <t>オヨ</t>
    </rPh>
    <rPh sb="3" eb="6">
      <t>テンシャクニン</t>
    </rPh>
    <rPh sb="7" eb="9">
      <t>シハラ</t>
    </rPh>
    <rPh sb="9" eb="10">
      <t>ガク</t>
    </rPh>
    <rPh sb="15" eb="17">
      <t>トチ</t>
    </rPh>
    <rPh sb="17" eb="20">
      <t>ショユウシャ</t>
    </rPh>
    <rPh sb="21" eb="23">
      <t>ショウカン</t>
    </rPh>
    <rPh sb="26" eb="27">
      <t>ガク</t>
    </rPh>
    <rPh sb="27" eb="28">
      <t>オヨ</t>
    </rPh>
    <rPh sb="29" eb="31">
      <t>ホウホウ</t>
    </rPh>
    <phoneticPr fontId="23"/>
  </si>
  <si>
    <t xml:space="preserve"> 権利設定等を受ける者
 が現に所有し、又は所有権
 以外の使用及び収益を目的
 とする権利を有している農
 用地等の利用の状況</t>
    <rPh sb="1" eb="3">
      <t>ケンリ</t>
    </rPh>
    <rPh sb="3" eb="5">
      <t>セッテイ</t>
    </rPh>
    <rPh sb="5" eb="6">
      <t>ナド</t>
    </rPh>
    <rPh sb="7" eb="8">
      <t>ウ</t>
    </rPh>
    <rPh sb="10" eb="11">
      <t>モノ</t>
    </rPh>
    <rPh sb="14" eb="15">
      <t>ゲン</t>
    </rPh>
    <rPh sb="16" eb="18">
      <t>ショユウ</t>
    </rPh>
    <rPh sb="20" eb="21">
      <t>マタ</t>
    </rPh>
    <rPh sb="22" eb="25">
      <t>ショユウケン</t>
    </rPh>
    <rPh sb="27" eb="28">
      <t>イ</t>
    </rPh>
    <rPh sb="28" eb="29">
      <t>ホカ</t>
    </rPh>
    <rPh sb="30" eb="32">
      <t>シヨウ</t>
    </rPh>
    <rPh sb="32" eb="33">
      <t>オヨ</t>
    </rPh>
    <rPh sb="34" eb="36">
      <t>シュウエキ</t>
    </rPh>
    <rPh sb="37" eb="39">
      <t>モクテキ</t>
    </rPh>
    <rPh sb="44" eb="46">
      <t>ケンリ</t>
    </rPh>
    <rPh sb="47" eb="48">
      <t>ユウ</t>
    </rPh>
    <rPh sb="52" eb="53">
      <t>ノウ</t>
    </rPh>
    <rPh sb="55" eb="56">
      <t>ヨウ</t>
    </rPh>
    <rPh sb="56" eb="57">
      <t>チ</t>
    </rPh>
    <rPh sb="57" eb="58">
      <t>トウ</t>
    </rPh>
    <rPh sb="59" eb="61">
      <t>リヨウ</t>
    </rPh>
    <rPh sb="62" eb="64">
      <t>ジョウキョウ</t>
    </rPh>
    <phoneticPr fontId="23"/>
  </si>
  <si>
    <t>３．賃借権の設定等を受ける者の農業経営の状況等</t>
    <rPh sb="2" eb="5">
      <t>チンシャクケン</t>
    </rPh>
    <rPh sb="6" eb="8">
      <t>セッテイ</t>
    </rPh>
    <rPh sb="8" eb="9">
      <t>ナド</t>
    </rPh>
    <rPh sb="10" eb="11">
      <t>ウ</t>
    </rPh>
    <rPh sb="13" eb="14">
      <t>モノ</t>
    </rPh>
    <rPh sb="15" eb="17">
      <t>ノウギョウ</t>
    </rPh>
    <rPh sb="17" eb="19">
      <t>ケイエイ</t>
    </rPh>
    <rPh sb="20" eb="22">
      <t>ジョウキョウ</t>
    </rPh>
    <rPh sb="22" eb="23">
      <t>ナド</t>
    </rPh>
    <phoneticPr fontId="23"/>
  </si>
  <si>
    <t>（F）</t>
  </si>
  <si>
    <t>賃借料備考</t>
    <rPh sb="0" eb="3">
      <t>チンシャクリョウ</t>
    </rPh>
    <rPh sb="3" eb="5">
      <t>ビコウ</t>
    </rPh>
    <phoneticPr fontId="23"/>
  </si>
  <si>
    <t>整理番号</t>
    <rPh sb="0" eb="2">
      <t>セイリ</t>
    </rPh>
    <rPh sb="2" eb="4">
      <t>バンゴウ</t>
    </rPh>
    <phoneticPr fontId="23"/>
  </si>
  <si>
    <t>1_出　2_受  O3  認可申請月日を削除</t>
    <rPh sb="13" eb="15">
      <t>ニンカ</t>
    </rPh>
    <rPh sb="15" eb="17">
      <t>シンセイ</t>
    </rPh>
    <rPh sb="17" eb="19">
      <t>ガッピ</t>
    </rPh>
    <rPh sb="20" eb="22">
      <t>サクジョ</t>
    </rPh>
    <phoneticPr fontId="23"/>
  </si>
  <si>
    <t>該当の理由　(当該番号の黒枠に○(複数可)、カッコ内は記入)</t>
    <rPh sb="12" eb="14">
      <t>クロワク</t>
    </rPh>
    <phoneticPr fontId="23"/>
  </si>
  <si>
    <t>（Ｂ）</t>
  </si>
  <si>
    <t>(受)
契約
期間</t>
    <rPh sb="1" eb="2">
      <t>ウケ</t>
    </rPh>
    <rPh sb="4" eb="6">
      <t>ケイヤク</t>
    </rPh>
    <rPh sb="7" eb="9">
      <t>キカン</t>
    </rPh>
    <phoneticPr fontId="23"/>
  </si>
  <si>
    <t>検査欄</t>
    <rPh sb="0" eb="2">
      <t>ケンサ</t>
    </rPh>
    <rPh sb="2" eb="3">
      <t>ラン</t>
    </rPh>
    <phoneticPr fontId="23"/>
  </si>
  <si>
    <t>(受)
契約期間
賃借料
（円）</t>
    <rPh sb="1" eb="2">
      <t>ウケ</t>
    </rPh>
    <rPh sb="4" eb="6">
      <t>ケイヤク</t>
    </rPh>
    <rPh sb="6" eb="8">
      <t>キカン</t>
    </rPh>
    <rPh sb="9" eb="12">
      <t>チンシャクリョウ</t>
    </rPh>
    <rPh sb="14" eb="15">
      <t>エン</t>
    </rPh>
    <phoneticPr fontId="23"/>
  </si>
  <si>
    <t>(受)
始期</t>
    <rPh sb="1" eb="2">
      <t>ウケ</t>
    </rPh>
    <rPh sb="4" eb="6">
      <t>シキ</t>
    </rPh>
    <phoneticPr fontId="23"/>
  </si>
  <si>
    <t>入力S_土地　H12　公社が貸借できないものをリストから削除（原野、雑種地、山林、宅地、公衆用道路）</t>
    <rPh sb="0" eb="2">
      <t>ニュウリョク</t>
    </rPh>
    <rPh sb="4" eb="6">
      <t>トチ</t>
    </rPh>
    <rPh sb="11" eb="13">
      <t>コウシャ</t>
    </rPh>
    <rPh sb="14" eb="16">
      <t>タイシャク</t>
    </rPh>
    <rPh sb="28" eb="30">
      <t>サクジョ</t>
    </rPh>
    <rPh sb="31" eb="33">
      <t>ゲンヤ</t>
    </rPh>
    <rPh sb="34" eb="37">
      <t>ザッシュチ</t>
    </rPh>
    <rPh sb="38" eb="40">
      <t>サンリン</t>
    </rPh>
    <rPh sb="41" eb="43">
      <t>タクチ</t>
    </rPh>
    <rPh sb="44" eb="47">
      <t>コウシュウヨウ</t>
    </rPh>
    <rPh sb="47" eb="49">
      <t>ドウロ</t>
    </rPh>
    <phoneticPr fontId="23"/>
  </si>
  <si>
    <t>（出）初年度・最終年度賃借料（円）</t>
    <rPh sb="1" eb="2">
      <t>ダ</t>
    </rPh>
    <rPh sb="3" eb="6">
      <t>ショネンド</t>
    </rPh>
    <rPh sb="7" eb="9">
      <t>サイシュウ</t>
    </rPh>
    <rPh sb="9" eb="11">
      <t>ネンド</t>
    </rPh>
    <rPh sb="11" eb="14">
      <t>チンシャクリョウ</t>
    </rPh>
    <rPh sb="15" eb="16">
      <t>エン</t>
    </rPh>
    <phoneticPr fontId="23"/>
  </si>
  <si>
    <t>地　番</t>
    <rPh sb="0" eb="1">
      <t>チ</t>
    </rPh>
    <rPh sb="2" eb="3">
      <t>バン</t>
    </rPh>
    <phoneticPr fontId="85"/>
  </si>
  <si>
    <t>（受）初年度・最終年度賃借料（円）</t>
    <rPh sb="1" eb="2">
      <t>ウケ</t>
    </rPh>
    <rPh sb="3" eb="6">
      <t>ショネンド</t>
    </rPh>
    <rPh sb="7" eb="9">
      <t>サイシュウ</t>
    </rPh>
    <rPh sb="9" eb="11">
      <t>ネンド</t>
    </rPh>
    <rPh sb="11" eb="14">
      <t>チンシャクリョウ</t>
    </rPh>
    <rPh sb="15" eb="16">
      <t>エン</t>
    </rPh>
    <phoneticPr fontId="23"/>
  </si>
  <si>
    <t>○</t>
  </si>
  <si>
    <t>様の賃借権設定期間：</t>
    <rPh sb="2" eb="5">
      <t>チンシャクケン</t>
    </rPh>
    <rPh sb="5" eb="7">
      <t>セッテイ</t>
    </rPh>
    <rPh sb="7" eb="9">
      <t>キカン</t>
    </rPh>
    <phoneticPr fontId="23"/>
  </si>
  <si>
    <t>必要書類</t>
    <rPh sb="0" eb="2">
      <t>ひつよう</t>
    </rPh>
    <rPh sb="2" eb="4">
      <t>しょるい</t>
    </rPh>
    <phoneticPr fontId="28" type="Hiragana"/>
  </si>
  <si>
    <t>支払年月日</t>
    <rPh sb="0" eb="2">
      <t>シハラ</t>
    </rPh>
    <rPh sb="2" eb="5">
      <t>ネンガッピ</t>
    </rPh>
    <phoneticPr fontId="23"/>
  </si>
  <si>
    <t>賃料を充当する期間</t>
    <rPh sb="0" eb="2">
      <t>チンリョウ</t>
    </rPh>
    <rPh sb="3" eb="5">
      <t>ジュウトウ</t>
    </rPh>
    <rPh sb="7" eb="9">
      <t>キカン</t>
    </rPh>
    <phoneticPr fontId="23"/>
  </si>
  <si>
    <t>最終年度賃借料（円）</t>
    <rPh sb="0" eb="2">
      <t>サイシュウ</t>
    </rPh>
    <rPh sb="2" eb="4">
      <t>ネンド</t>
    </rPh>
    <rPh sb="4" eb="7">
      <t>チンシャクリョウ</t>
    </rPh>
    <rPh sb="8" eb="9">
      <t>エン</t>
    </rPh>
    <phoneticPr fontId="23"/>
  </si>
  <si>
    <t>(農地)大字</t>
    <rPh sb="4" eb="6">
      <t>オオアザ</t>
    </rPh>
    <phoneticPr fontId="23"/>
  </si>
  <si>
    <t>公社（中間保有）</t>
    <rPh sb="0" eb="2">
      <t>コウシャ</t>
    </rPh>
    <rPh sb="3" eb="5">
      <t>チュウカン</t>
    </rPh>
    <rPh sb="5" eb="7">
      <t>ホユウ</t>
    </rPh>
    <phoneticPr fontId="23"/>
  </si>
  <si>
    <t>農用地等の貸付けにより農業経営の規模の拡大、農用地の集団化又は新たに農業経営を営もうとする者の参入の促進等が図られる。</t>
  </si>
  <si>
    <t>(出)担い手区分01</t>
    <rPh sb="1" eb="2">
      <t>ダ</t>
    </rPh>
    <rPh sb="3" eb="4">
      <t>ニナ</t>
    </rPh>
    <rPh sb="5" eb="6">
      <t>テ</t>
    </rPh>
    <rPh sb="6" eb="8">
      <t>クブン</t>
    </rPh>
    <phoneticPr fontId="23"/>
  </si>
  <si>
    <t>年間賃料
（円）</t>
    <rPh sb="0" eb="2">
      <t>ネンカン</t>
    </rPh>
    <rPh sb="2" eb="4">
      <t>チンリョウ</t>
    </rPh>
    <rPh sb="6" eb="7">
      <t>エン</t>
    </rPh>
    <phoneticPr fontId="85"/>
  </si>
  <si>
    <t>※初年度の契約期間が1年に満たないときの賃借料は、「月割賃借料（④）×月数」または「年間賃借料（③）－（月割賃借料（④）×公社中間保有月数）」となります。</t>
    <rPh sb="1" eb="4">
      <t>ショネンド</t>
    </rPh>
    <rPh sb="5" eb="7">
      <t>ケイヤク</t>
    </rPh>
    <rPh sb="7" eb="9">
      <t>キカン</t>
    </rPh>
    <rPh sb="11" eb="12">
      <t>ネン</t>
    </rPh>
    <rPh sb="13" eb="14">
      <t>ミ</t>
    </rPh>
    <rPh sb="20" eb="23">
      <t>チンシャクリョウ</t>
    </rPh>
    <rPh sb="26" eb="28">
      <t>ツキワリ</t>
    </rPh>
    <rPh sb="35" eb="37">
      <t>ツキスウ</t>
    </rPh>
    <rPh sb="61" eb="63">
      <t>コウシャ</t>
    </rPh>
    <rPh sb="63" eb="65">
      <t>チュウカン</t>
    </rPh>
    <rPh sb="65" eb="67">
      <t>ホユウ</t>
    </rPh>
    <phoneticPr fontId="23"/>
  </si>
  <si>
    <t>　　　金融機関口座の登録状況　（　□　口座登録済み　／　□　未登録　）</t>
    <rPh sb="3" eb="5">
      <t>キンユウ</t>
    </rPh>
    <rPh sb="5" eb="7">
      <t>キカン</t>
    </rPh>
    <rPh sb="7" eb="9">
      <t>コウザ</t>
    </rPh>
    <rPh sb="10" eb="12">
      <t>トウロク</t>
    </rPh>
    <rPh sb="12" eb="14">
      <t>ジョウキョウ</t>
    </rPh>
    <rPh sb="19" eb="21">
      <t>コウザ</t>
    </rPh>
    <rPh sb="21" eb="23">
      <t>トウロク</t>
    </rPh>
    <rPh sb="23" eb="24">
      <t>ズ</t>
    </rPh>
    <rPh sb="30" eb="33">
      <t>ミトウロク</t>
    </rPh>
    <phoneticPr fontId="23"/>
  </si>
  <si>
    <t>貸付け後も全農地を効率的に利用すると認められる。</t>
  </si>
  <si>
    <t>送付者リスト</t>
    <rPh sb="0" eb="2">
      <t>ソウフ</t>
    </rPh>
    <rPh sb="2" eb="3">
      <t>シャ</t>
    </rPh>
    <phoneticPr fontId="85"/>
  </si>
  <si>
    <t>Ver1.2</t>
  </si>
  <si>
    <r>
      <t>機構関連事業の対象となる農用地等は、</t>
    </r>
    <r>
      <rPr>
        <u/>
        <sz val="11"/>
        <color theme="1"/>
        <rFont val="ＭＳ Ｐ明朝"/>
      </rPr>
      <t>沖縄県農地中間管理機構（以下「機構」といいます。）の借受期間が機構関連事業の計画の決定（公告）時から15年以上</t>
    </r>
    <r>
      <rPr>
        <sz val="11"/>
        <color auto="1"/>
        <rFont val="ＭＳ Ｐ明朝"/>
      </rPr>
      <t>あるものです。</t>
    </r>
  </si>
  <si>
    <t>権利設定等を受ける者の主たる経営作目　　　　　</t>
    <rPh sb="0" eb="2">
      <t>ケンリ</t>
    </rPh>
    <rPh sb="2" eb="4">
      <t>セッテイ</t>
    </rPh>
    <rPh sb="4" eb="5">
      <t>ナド</t>
    </rPh>
    <rPh sb="6" eb="7">
      <t>ウ</t>
    </rPh>
    <rPh sb="9" eb="10">
      <t>モノ</t>
    </rPh>
    <rPh sb="11" eb="12">
      <t>シュ</t>
    </rPh>
    <rPh sb="14" eb="15">
      <t>キョウ</t>
    </rPh>
    <rPh sb="15" eb="16">
      <t>エイ</t>
    </rPh>
    <rPh sb="16" eb="18">
      <t>サクモク</t>
    </rPh>
    <phoneticPr fontId="23"/>
  </si>
  <si>
    <t>貸付け後も農作業に年間150日以上従事すると見込まれる。(年間150日未満であっても作物に応じた必要な農作業従事日数である)</t>
  </si>
  <si>
    <t>（続柄：　　　　　　　）</t>
    <rPh sb="1" eb="3">
      <t>ゾクガラ</t>
    </rPh>
    <phoneticPr fontId="23"/>
  </si>
  <si>
    <t>（貸付けの相手方向け）</t>
    <rPh sb="1" eb="2">
      <t>カ</t>
    </rPh>
    <rPh sb="2" eb="3">
      <t>ツ</t>
    </rPh>
    <rPh sb="5" eb="7">
      <t>アイテ</t>
    </rPh>
    <rPh sb="7" eb="8">
      <t>カタ</t>
    </rPh>
    <rPh sb="8" eb="9">
      <t>ム</t>
    </rPh>
    <phoneticPr fontId="23"/>
  </si>
  <si>
    <t>土地の境界等の項目を追加
これまで境界線不明瞭の場合、別表３の特記事項に取り決めを記載する必要があったため、共通事項で明記することとした。</t>
  </si>
  <si>
    <r>
      <t>　農地中間管理機構関連土地改良事業（土地改良法（昭和24年法律第195号）第87条の３第1項の土地改良事業をいいます。以下「機構関連事業」といいます。）は、</t>
    </r>
    <r>
      <rPr>
        <u/>
        <sz val="11"/>
        <color theme="1"/>
        <rFont val="ＭＳ Ｐゴシック"/>
      </rPr>
      <t>農地中間管理機構が借り入れている農用地等を対象に、農用地等の所有者や貸付けの相手方の申請によらず、県が農業者の費用負担や同意を求めずに基盤整備</t>
    </r>
    <r>
      <rPr>
        <sz val="11"/>
        <color auto="1"/>
        <rFont val="ＭＳ Ｐゴシック"/>
      </rPr>
      <t>を行う事業です。</t>
    </r>
    <r>
      <rPr>
        <u/>
        <sz val="11"/>
        <color theme="1"/>
        <rFont val="ＭＳ Ｐゴシック"/>
      </rPr>
      <t>機構が貸付けた農用地等については、機構関連事業が行われることがあります</t>
    </r>
    <r>
      <rPr>
        <sz val="11"/>
        <color auto="1"/>
        <rFont val="ＭＳ Ｐゴシック"/>
      </rPr>
      <t>ので、その内容について説明します。</t>
    </r>
    <rPh sb="1" eb="3">
      <t>ノウチ</t>
    </rPh>
    <rPh sb="3" eb="5">
      <t>チュウカン</t>
    </rPh>
    <rPh sb="5" eb="7">
      <t>カンリ</t>
    </rPh>
    <rPh sb="7" eb="9">
      <t>キコウ</t>
    </rPh>
    <rPh sb="9" eb="11">
      <t>カンレン</t>
    </rPh>
    <rPh sb="11" eb="13">
      <t>トチ</t>
    </rPh>
    <rPh sb="13" eb="15">
      <t>カイリョウ</t>
    </rPh>
    <rPh sb="15" eb="17">
      <t>ジギョウ</t>
    </rPh>
    <rPh sb="18" eb="20">
      <t>トチ</t>
    </rPh>
    <rPh sb="20" eb="22">
      <t>カイリョウ</t>
    </rPh>
    <rPh sb="22" eb="23">
      <t>ホウ</t>
    </rPh>
    <rPh sb="24" eb="26">
      <t>ショウワ</t>
    </rPh>
    <rPh sb="28" eb="29">
      <t>ネン</t>
    </rPh>
    <rPh sb="29" eb="31">
      <t>ホウリツ</t>
    </rPh>
    <rPh sb="31" eb="32">
      <t>ダイ</t>
    </rPh>
    <rPh sb="35" eb="36">
      <t>ゴウ</t>
    </rPh>
    <rPh sb="37" eb="38">
      <t>ダイ</t>
    </rPh>
    <rPh sb="40" eb="41">
      <t>ジョウ</t>
    </rPh>
    <rPh sb="43" eb="44">
      <t>ダイ</t>
    </rPh>
    <rPh sb="45" eb="46">
      <t>コウ</t>
    </rPh>
    <rPh sb="47" eb="49">
      <t>トチ</t>
    </rPh>
    <rPh sb="49" eb="51">
      <t>カイリョウ</t>
    </rPh>
    <rPh sb="51" eb="53">
      <t>ジギョウ</t>
    </rPh>
    <rPh sb="59" eb="61">
      <t>イカ</t>
    </rPh>
    <rPh sb="62" eb="64">
      <t>キコウ</t>
    </rPh>
    <rPh sb="64" eb="66">
      <t>カンレン</t>
    </rPh>
    <rPh sb="66" eb="68">
      <t>ジギョウ</t>
    </rPh>
    <rPh sb="78" eb="80">
      <t>ノウチ</t>
    </rPh>
    <rPh sb="80" eb="82">
      <t>チュウカン</t>
    </rPh>
    <rPh sb="82" eb="84">
      <t>カンリ</t>
    </rPh>
    <rPh sb="84" eb="86">
      <t>キコウ</t>
    </rPh>
    <rPh sb="87" eb="88">
      <t>カ</t>
    </rPh>
    <rPh sb="89" eb="90">
      <t>イ</t>
    </rPh>
    <rPh sb="94" eb="97">
      <t>ノウヨウチ</t>
    </rPh>
    <rPh sb="97" eb="98">
      <t>ナド</t>
    </rPh>
    <rPh sb="99" eb="101">
      <t>タイショウ</t>
    </rPh>
    <rPh sb="103" eb="106">
      <t>ノウヨウチ</t>
    </rPh>
    <rPh sb="106" eb="107">
      <t>ナド</t>
    </rPh>
    <rPh sb="108" eb="111">
      <t>ショユウシャ</t>
    </rPh>
    <rPh sb="112" eb="114">
      <t>カシツケ</t>
    </rPh>
    <rPh sb="116" eb="118">
      <t>アイテ</t>
    </rPh>
    <rPh sb="118" eb="119">
      <t>カタ</t>
    </rPh>
    <rPh sb="120" eb="122">
      <t>シンセイ</t>
    </rPh>
    <rPh sb="129" eb="132">
      <t>ノウギョウシャ</t>
    </rPh>
    <rPh sb="133" eb="135">
      <t>ヒヨウ</t>
    </rPh>
    <rPh sb="135" eb="137">
      <t>フタン</t>
    </rPh>
    <rPh sb="138" eb="140">
      <t>ドウイ</t>
    </rPh>
    <rPh sb="141" eb="142">
      <t>モト</t>
    </rPh>
    <rPh sb="145" eb="147">
      <t>キバン</t>
    </rPh>
    <rPh sb="147" eb="149">
      <t>セイビ</t>
    </rPh>
    <rPh sb="150" eb="151">
      <t>オコナ</t>
    </rPh>
    <rPh sb="152" eb="154">
      <t>ジギョウ</t>
    </rPh>
    <rPh sb="157" eb="159">
      <t>キコウ</t>
    </rPh>
    <rPh sb="160" eb="161">
      <t>カ</t>
    </rPh>
    <rPh sb="161" eb="162">
      <t>ツ</t>
    </rPh>
    <rPh sb="164" eb="167">
      <t>ノウヨウチ</t>
    </rPh>
    <rPh sb="167" eb="168">
      <t>ナド</t>
    </rPh>
    <rPh sb="174" eb="176">
      <t>キコウ</t>
    </rPh>
    <rPh sb="176" eb="178">
      <t>カンレン</t>
    </rPh>
    <rPh sb="178" eb="180">
      <t>ジギョウ</t>
    </rPh>
    <rPh sb="181" eb="182">
      <t>オコナ</t>
    </rPh>
    <rPh sb="197" eb="199">
      <t>ナイヨウ</t>
    </rPh>
    <rPh sb="203" eb="205">
      <t>セツメイ</t>
    </rPh>
    <phoneticPr fontId="23"/>
  </si>
  <si>
    <t>年度</t>
    <rPh sb="0" eb="2">
      <t>ネンド</t>
    </rPh>
    <phoneticPr fontId="85"/>
  </si>
  <si>
    <t>1．保有・借受農地を適正に利用している</t>
  </si>
  <si>
    <t>現在</t>
    <rPh sb="0" eb="2">
      <t>ゲンザイ</t>
    </rPh>
    <phoneticPr fontId="85"/>
  </si>
  <si>
    <t>　本説明は、農地中間管理事業の推進に関する法律（平成25年法律第101号）に基づき、機構関連事業の実施の有無にかかわらず、機構が農用地等を貸し付けるに当たって、当該農用地等の所有者及び貸付けの相手に対して必ず行わなければならないこと（法律に基づく義務）とされています。</t>
    <rPh sb="1" eb="2">
      <t>ホン</t>
    </rPh>
    <rPh sb="2" eb="4">
      <t>セツメイ</t>
    </rPh>
    <rPh sb="6" eb="8">
      <t>ノウチ</t>
    </rPh>
    <rPh sb="8" eb="10">
      <t>チュウカン</t>
    </rPh>
    <rPh sb="10" eb="12">
      <t>カンリ</t>
    </rPh>
    <rPh sb="12" eb="14">
      <t>ジギョウ</t>
    </rPh>
    <rPh sb="15" eb="17">
      <t>スイシン</t>
    </rPh>
    <rPh sb="18" eb="19">
      <t>カン</t>
    </rPh>
    <rPh sb="21" eb="23">
      <t>ホウリツ</t>
    </rPh>
    <rPh sb="24" eb="26">
      <t>ヘイセイ</t>
    </rPh>
    <rPh sb="28" eb="29">
      <t>ネン</t>
    </rPh>
    <rPh sb="29" eb="31">
      <t>ホウリツ</t>
    </rPh>
    <rPh sb="31" eb="32">
      <t>ダイ</t>
    </rPh>
    <rPh sb="35" eb="36">
      <t>ゴウ</t>
    </rPh>
    <rPh sb="38" eb="39">
      <t>モト</t>
    </rPh>
    <rPh sb="42" eb="44">
      <t>キコウ</t>
    </rPh>
    <rPh sb="44" eb="46">
      <t>カンレン</t>
    </rPh>
    <rPh sb="46" eb="48">
      <t>ジギョウ</t>
    </rPh>
    <rPh sb="49" eb="51">
      <t>ジッシ</t>
    </rPh>
    <rPh sb="52" eb="54">
      <t>ウム</t>
    </rPh>
    <rPh sb="61" eb="63">
      <t>キコウ</t>
    </rPh>
    <rPh sb="64" eb="67">
      <t>ノウヨウチ</t>
    </rPh>
    <rPh sb="67" eb="68">
      <t>ナド</t>
    </rPh>
    <rPh sb="69" eb="70">
      <t>カ</t>
    </rPh>
    <rPh sb="71" eb="72">
      <t>ツ</t>
    </rPh>
    <rPh sb="75" eb="76">
      <t>ア</t>
    </rPh>
    <rPh sb="80" eb="82">
      <t>トウガイ</t>
    </rPh>
    <rPh sb="82" eb="85">
      <t>ノウヨウチ</t>
    </rPh>
    <rPh sb="85" eb="86">
      <t>ナド</t>
    </rPh>
    <rPh sb="87" eb="90">
      <t>ショユウシャ</t>
    </rPh>
    <rPh sb="90" eb="91">
      <t>オヨ</t>
    </rPh>
    <rPh sb="92" eb="94">
      <t>カシツケ</t>
    </rPh>
    <rPh sb="96" eb="98">
      <t>アイテ</t>
    </rPh>
    <rPh sb="99" eb="100">
      <t>タイ</t>
    </rPh>
    <rPh sb="102" eb="103">
      <t>カナラ</t>
    </rPh>
    <rPh sb="104" eb="105">
      <t>オコナ</t>
    </rPh>
    <rPh sb="117" eb="119">
      <t>ホウリツ</t>
    </rPh>
    <rPh sb="120" eb="121">
      <t>モト</t>
    </rPh>
    <rPh sb="123" eb="125">
      <t>ギム</t>
    </rPh>
    <phoneticPr fontId="23"/>
  </si>
  <si>
    <t>初年度</t>
    <rPh sb="0" eb="3">
      <t>ショネンド</t>
    </rPh>
    <phoneticPr fontId="85"/>
  </si>
  <si>
    <t>排水</t>
    <rPh sb="0" eb="2">
      <t>ハイスイ</t>
    </rPh>
    <phoneticPr fontId="23"/>
  </si>
  <si>
    <t>年　　　月　　　日</t>
    <rPh sb="0" eb="1">
      <t>ネン</t>
    </rPh>
    <rPh sb="4" eb="5">
      <t>ガツ</t>
    </rPh>
    <rPh sb="8" eb="9">
      <t>ニチ</t>
    </rPh>
    <phoneticPr fontId="23"/>
  </si>
  <si>
    <t>様式の変更履歴シートを追加し、変更内容が確認できるようにしました（個人_促進計画様式）</t>
  </si>
  <si>
    <t>（Ｃ）</t>
  </si>
  <si>
    <t>　　（１）対象農用地等の所在：</t>
    <rPh sb="5" eb="7">
      <t>タイショウ</t>
    </rPh>
    <rPh sb="7" eb="10">
      <t>ノウヨウチ</t>
    </rPh>
    <rPh sb="10" eb="11">
      <t>ナド</t>
    </rPh>
    <rPh sb="12" eb="14">
      <t>ショザイ</t>
    </rPh>
    <phoneticPr fontId="23"/>
  </si>
  <si>
    <t>共有名義人住所４</t>
    <rPh sb="0" eb="5">
      <t>キョウユウメイギニン</t>
    </rPh>
    <rPh sb="5" eb="7">
      <t>ジュウショ</t>
    </rPh>
    <phoneticPr fontId="86"/>
  </si>
  <si>
    <t>（個人農業者）</t>
    <rPh sb="1" eb="3">
      <t>コジン</t>
    </rPh>
    <rPh sb="3" eb="6">
      <t>ノウギョウシャ</t>
    </rPh>
    <phoneticPr fontId="23"/>
  </si>
  <si>
    <t>入力S_土地　C列　地域計画内・外追加</t>
    <rPh sb="0" eb="2">
      <t>ニュウリョク</t>
    </rPh>
    <rPh sb="4" eb="6">
      <t>トチ</t>
    </rPh>
    <rPh sb="8" eb="9">
      <t>レツ</t>
    </rPh>
    <rPh sb="10" eb="14">
      <t>チイキケイカク</t>
    </rPh>
    <rPh sb="14" eb="15">
      <t>ナイ</t>
    </rPh>
    <rPh sb="16" eb="17">
      <t>ガイ</t>
    </rPh>
    <rPh sb="17" eb="19">
      <t>ツイカ</t>
    </rPh>
    <phoneticPr fontId="23"/>
  </si>
  <si>
    <t>　　（２）賃借権の設定期間：</t>
    <rPh sb="5" eb="8">
      <t>チンシャクケン</t>
    </rPh>
    <rPh sb="9" eb="11">
      <t>セッテイ</t>
    </rPh>
    <rPh sb="11" eb="12">
      <t>キ</t>
    </rPh>
    <rPh sb="12" eb="13">
      <t>アイダ</t>
    </rPh>
    <phoneticPr fontId="23"/>
  </si>
  <si>
    <t>　　　以上、承諾しました。</t>
    <rPh sb="3" eb="5">
      <t>イジョウ</t>
    </rPh>
    <rPh sb="6" eb="8">
      <t>ショウダク</t>
    </rPh>
    <phoneticPr fontId="23"/>
  </si>
  <si>
    <r>
      <t>T</t>
    </r>
    <r>
      <rPr>
        <sz val="11"/>
        <color auto="1"/>
        <rFont val="ＭＳ Ｐゴシック"/>
      </rPr>
      <t>EL：</t>
    </r>
  </si>
  <si>
    <t>主として農業に従事する者</t>
    <rPh sb="0" eb="1">
      <t>シュ</t>
    </rPh>
    <rPh sb="4" eb="6">
      <t>ノウギョウ</t>
    </rPh>
    <rPh sb="7" eb="9">
      <t>ジュウジ</t>
    </rPh>
    <rPh sb="11" eb="12">
      <t>モノ</t>
    </rPh>
    <phoneticPr fontId="23"/>
  </si>
  <si>
    <t>農地
枝番</t>
    <rPh sb="0" eb="2">
      <t>ノウチ</t>
    </rPh>
    <rPh sb="3" eb="5">
      <t>エダバン</t>
    </rPh>
    <phoneticPr fontId="85"/>
  </si>
  <si>
    <t>前払</t>
    <rPh sb="0" eb="2">
      <t>マエバライ</t>
    </rPh>
    <phoneticPr fontId="23"/>
  </si>
  <si>
    <t>契約期間（予定）</t>
    <rPh sb="0" eb="2">
      <t>ケイヤク</t>
    </rPh>
    <rPh sb="2" eb="4">
      <t>キカン</t>
    </rPh>
    <rPh sb="5" eb="7">
      <t>ヨテイ</t>
    </rPh>
    <phoneticPr fontId="23"/>
  </si>
  <si>
    <t>5_出_各筆・共通　F列　台帳地目が入力されていたため、現況地目に変更</t>
    <rPh sb="2" eb="3">
      <t>デ</t>
    </rPh>
    <rPh sb="4" eb="6">
      <t>カクヒツ</t>
    </rPh>
    <rPh sb="7" eb="9">
      <t>キョウツウ</t>
    </rPh>
    <rPh sb="11" eb="12">
      <t>レツ</t>
    </rPh>
    <rPh sb="13" eb="15">
      <t>ダイチョウ</t>
    </rPh>
    <rPh sb="15" eb="17">
      <t>チモク</t>
    </rPh>
    <rPh sb="18" eb="20">
      <t>ニュウリョク</t>
    </rPh>
    <rPh sb="28" eb="30">
      <t>ゲンキョウ</t>
    </rPh>
    <rPh sb="30" eb="32">
      <t>チモク</t>
    </rPh>
    <rPh sb="33" eb="35">
      <t>ヘンコウ</t>
    </rPh>
    <phoneticPr fontId="23"/>
  </si>
  <si>
    <t>１．地主（担い手）が自作・管理
２．地主（非担い手）が自作・管理
３．担い手へ貸付
４．非担い手へ貸付
５．ヤミ小作
６．不明</t>
    <rPh sb="2" eb="4">
      <t>じぬし</t>
    </rPh>
    <rPh sb="5" eb="6">
      <t>にな</t>
    </rPh>
    <rPh sb="7" eb="8">
      <t>て</t>
    </rPh>
    <rPh sb="10" eb="12">
      <t>じさく</t>
    </rPh>
    <rPh sb="13" eb="15">
      <t>かんり</t>
    </rPh>
    <rPh sb="18" eb="20">
      <t>じぬし</t>
    </rPh>
    <rPh sb="21" eb="22">
      <t>ひ</t>
    </rPh>
    <rPh sb="22" eb="23">
      <t>にな</t>
    </rPh>
    <rPh sb="24" eb="25">
      <t>て</t>
    </rPh>
    <rPh sb="27" eb="29">
      <t>じさく</t>
    </rPh>
    <rPh sb="30" eb="32">
      <t>かんり</t>
    </rPh>
    <rPh sb="35" eb="36">
      <t>にな</t>
    </rPh>
    <rPh sb="37" eb="38">
      <t>て</t>
    </rPh>
    <rPh sb="39" eb="41">
      <t>かしつけ</t>
    </rPh>
    <rPh sb="44" eb="45">
      <t>ひ</t>
    </rPh>
    <rPh sb="45" eb="46">
      <t>にな</t>
    </rPh>
    <rPh sb="47" eb="48">
      <t>て</t>
    </rPh>
    <rPh sb="49" eb="51">
      <t>かしつけ</t>
    </rPh>
    <rPh sb="56" eb="58">
      <t>こさく</t>
    </rPh>
    <rPh sb="61" eb="63">
      <t>ふめい</t>
    </rPh>
    <phoneticPr fontId="28" type="Hiragana"/>
  </si>
  <si>
    <t>(農地)登記地目</t>
    <rPh sb="4" eb="6">
      <t>トウキ</t>
    </rPh>
    <rPh sb="6" eb="8">
      <t>チモク</t>
    </rPh>
    <phoneticPr fontId="23"/>
  </si>
  <si>
    <t>電話番号</t>
    <rPh sb="0" eb="2">
      <t>デンワ</t>
    </rPh>
    <rPh sb="2" eb="4">
      <t>バンゴウ</t>
    </rPh>
    <phoneticPr fontId="85"/>
  </si>
  <si>
    <t>ほ場</t>
    <rPh sb="1" eb="2">
      <t>ジョウ</t>
    </rPh>
    <phoneticPr fontId="23"/>
  </si>
  <si>
    <t>②受け手（担い手）情報</t>
    <rPh sb="1" eb="2">
      <t>ウ</t>
    </rPh>
    <rPh sb="3" eb="4">
      <t>テ</t>
    </rPh>
    <rPh sb="5" eb="6">
      <t>ニナ</t>
    </rPh>
    <rPh sb="7" eb="8">
      <t>テ</t>
    </rPh>
    <rPh sb="9" eb="11">
      <t>ジョウホウ</t>
    </rPh>
    <phoneticPr fontId="23"/>
  </si>
  <si>
    <t>権利の種類</t>
    <rPh sb="0" eb="2">
      <t>ケンリ</t>
    </rPh>
    <rPh sb="3" eb="5">
      <t>シュルイ</t>
    </rPh>
    <phoneticPr fontId="23"/>
  </si>
  <si>
    <t>要件</t>
    <rPh sb="0" eb="2">
      <t>ヨウケン</t>
    </rPh>
    <phoneticPr fontId="23"/>
  </si>
  <si>
    <t>④</t>
  </si>
  <si>
    <t>賃　借　料　振　込　依　頼　書</t>
    <rPh sb="0" eb="1">
      <t>チン</t>
    </rPh>
    <rPh sb="2" eb="3">
      <t>シャク</t>
    </rPh>
    <rPh sb="4" eb="5">
      <t>リョウ</t>
    </rPh>
    <rPh sb="6" eb="7">
      <t>シン</t>
    </rPh>
    <rPh sb="8" eb="9">
      <t>コ</t>
    </rPh>
    <rPh sb="10" eb="11">
      <t>イ</t>
    </rPh>
    <rPh sb="12" eb="13">
      <t>ライ</t>
    </rPh>
    <rPh sb="14" eb="15">
      <t>ショ</t>
    </rPh>
    <phoneticPr fontId="23"/>
  </si>
  <si>
    <t>土地の条件</t>
    <rPh sb="0" eb="2">
      <t>トチ</t>
    </rPh>
    <rPh sb="3" eb="5">
      <t>ジョウケン</t>
    </rPh>
    <phoneticPr fontId="23"/>
  </si>
  <si>
    <t>１．草刈りに参加</t>
  </si>
  <si>
    <t>ＴＥＬ</t>
  </si>
  <si>
    <t>(振込等)ﾌﾘｶﾞﾅ</t>
    <rPh sb="1" eb="3">
      <t>フリコミ</t>
    </rPh>
    <rPh sb="3" eb="4">
      <t>トウ</t>
    </rPh>
    <phoneticPr fontId="87"/>
  </si>
  <si>
    <t>支払徴収情報</t>
    <rPh sb="0" eb="2">
      <t>シハライ</t>
    </rPh>
    <rPh sb="2" eb="4">
      <t>チョウシュウ</t>
    </rPh>
    <rPh sb="4" eb="6">
      <t>ジョウホウ</t>
    </rPh>
    <phoneticPr fontId="23"/>
  </si>
  <si>
    <r>
      <rPr>
        <b/>
        <u/>
        <sz val="10"/>
        <color rgb="FFFF0000"/>
        <rFont val="ＭＳ 明朝"/>
      </rPr>
      <t>借入</t>
    </r>
    <r>
      <rPr>
        <sz val="10"/>
        <color rgb="FFFF0000"/>
        <rFont val="ＭＳ 明朝"/>
      </rPr>
      <t>面積（㎡）</t>
    </r>
    <rPh sb="0" eb="2">
      <t>カリイレ</t>
    </rPh>
    <rPh sb="2" eb="4">
      <t>メンセキ</t>
    </rPh>
    <phoneticPr fontId="23"/>
  </si>
  <si>
    <t>受け手振替先情報</t>
    <rPh sb="0" eb="1">
      <t>ウ</t>
    </rPh>
    <rPh sb="2" eb="3">
      <t>テ</t>
    </rPh>
    <rPh sb="3" eb="5">
      <t>フリカエ</t>
    </rPh>
    <rPh sb="5" eb="6">
      <t>サキ</t>
    </rPh>
    <rPh sb="6" eb="8">
      <t>ジョウホウ</t>
    </rPh>
    <phoneticPr fontId="85"/>
  </si>
  <si>
    <t>　　　であり、実際の契約開始日によって金額が変動する場合がある。</t>
    <rPh sb="7" eb="9">
      <t>ジッサイ</t>
    </rPh>
    <rPh sb="10" eb="12">
      <t>ケイヤク</t>
    </rPh>
    <rPh sb="12" eb="15">
      <t>カイシビ</t>
    </rPh>
    <rPh sb="19" eb="21">
      <t>キンガク</t>
    </rPh>
    <rPh sb="22" eb="24">
      <t>ヘンドウ</t>
    </rPh>
    <rPh sb="26" eb="28">
      <t>バアイ</t>
    </rPh>
    <phoneticPr fontId="23"/>
  </si>
  <si>
    <t>請求書送付先氏名　　　　　
（別住所の時のみ）</t>
    <rPh sb="0" eb="3">
      <t>セイキュウショ</t>
    </rPh>
    <rPh sb="3" eb="5">
      <t>ソウフ</t>
    </rPh>
    <rPh sb="5" eb="6">
      <t>サキ</t>
    </rPh>
    <rPh sb="6" eb="8">
      <t>シメイ</t>
    </rPh>
    <rPh sb="15" eb="16">
      <t>ベツ</t>
    </rPh>
    <rPh sb="16" eb="18">
      <t>ジュウショ</t>
    </rPh>
    <rPh sb="19" eb="20">
      <t>トキ</t>
    </rPh>
    <phoneticPr fontId="85"/>
  </si>
  <si>
    <t>計</t>
    <rPh sb="0" eb="1">
      <t>ケイ</t>
    </rPh>
    <phoneticPr fontId="23"/>
  </si>
  <si>
    <t>7_出_審査　同意書等、相続関係図　削除</t>
    <rPh sb="2" eb="3">
      <t>デ</t>
    </rPh>
    <rPh sb="4" eb="6">
      <t>シンサ</t>
    </rPh>
    <rPh sb="7" eb="10">
      <t>ドウイショ</t>
    </rPh>
    <rPh sb="10" eb="11">
      <t>トウ</t>
    </rPh>
    <rPh sb="12" eb="14">
      <t>ソウゾク</t>
    </rPh>
    <rPh sb="14" eb="17">
      <t>カンケイズ</t>
    </rPh>
    <rPh sb="18" eb="20">
      <t>サクジョ</t>
    </rPh>
    <phoneticPr fontId="23"/>
  </si>
  <si>
    <t>当該計画は、地域農業の健全な発展を旨としつつ、公平・適正に調整されたものである（沖縄県農業振興公社農地中間管理事業規程第６条第２項第２号エ）</t>
    <rPh sb="0" eb="2">
      <t>トウガイ</t>
    </rPh>
    <rPh sb="2" eb="4">
      <t>ケイカク</t>
    </rPh>
    <rPh sb="6" eb="8">
      <t>チイキ</t>
    </rPh>
    <rPh sb="8" eb="10">
      <t>ノウギョウ</t>
    </rPh>
    <rPh sb="11" eb="13">
      <t>ケンゼン</t>
    </rPh>
    <rPh sb="14" eb="16">
      <t>ハッテン</t>
    </rPh>
    <rPh sb="17" eb="18">
      <t>ムネ</t>
    </rPh>
    <rPh sb="23" eb="25">
      <t>コウヘイ</t>
    </rPh>
    <rPh sb="26" eb="28">
      <t>テキセイ</t>
    </rPh>
    <rPh sb="29" eb="31">
      <t>チョウセイ</t>
    </rPh>
    <rPh sb="40" eb="43">
      <t>オキナワケン</t>
    </rPh>
    <rPh sb="43" eb="45">
      <t>ノウギョウ</t>
    </rPh>
    <rPh sb="45" eb="47">
      <t>シンコウ</t>
    </rPh>
    <rPh sb="47" eb="49">
      <t>コウシャ</t>
    </rPh>
    <rPh sb="49" eb="51">
      <t>ノウチ</t>
    </rPh>
    <rPh sb="51" eb="53">
      <t>チュウカン</t>
    </rPh>
    <rPh sb="53" eb="55">
      <t>カンリ</t>
    </rPh>
    <rPh sb="55" eb="57">
      <t>ジギョウ</t>
    </rPh>
    <rPh sb="57" eb="59">
      <t>キテイ</t>
    </rPh>
    <rPh sb="59" eb="60">
      <t>ダイ</t>
    </rPh>
    <rPh sb="61" eb="62">
      <t>ジョウ</t>
    </rPh>
    <rPh sb="62" eb="63">
      <t>ダイ</t>
    </rPh>
    <rPh sb="64" eb="65">
      <t>コウ</t>
    </rPh>
    <rPh sb="65" eb="66">
      <t>ダイ</t>
    </rPh>
    <rPh sb="67" eb="68">
      <t>ゴウ</t>
    </rPh>
    <phoneticPr fontId="23"/>
  </si>
  <si>
    <t>女</t>
    <rPh sb="0" eb="1">
      <t>オンナ</t>
    </rPh>
    <phoneticPr fontId="23"/>
  </si>
  <si>
    <t xml:space="preserve"> 人日</t>
  </si>
  <si>
    <t>男</t>
    <rPh sb="0" eb="1">
      <t>オトコ</t>
    </rPh>
    <phoneticPr fontId="23"/>
  </si>
  <si>
    <t>(受)担い手区分01</t>
    <rPh sb="1" eb="2">
      <t>ウ</t>
    </rPh>
    <rPh sb="3" eb="4">
      <t>ニナ</t>
    </rPh>
    <rPh sb="5" eb="6">
      <t>テ</t>
    </rPh>
    <rPh sb="6" eb="8">
      <t>クブン</t>
    </rPh>
    <phoneticPr fontId="23"/>
  </si>
  <si>
    <r>
      <t xml:space="preserve">　※150日未満の場合のみ記載
</t>
    </r>
    <r>
      <rPr>
        <sz val="11"/>
        <color auto="1"/>
        <rFont val="ＭＳ Ｐゴシック"/>
      </rPr>
      <t xml:space="preserve">
　　当該作物に必要な年間農作業従事日数</t>
    </r>
  </si>
  <si>
    <t>世帯員の農作業従事及び雇用労働力の状況　</t>
    <rPh sb="0" eb="3">
      <t>セタイイン</t>
    </rPh>
    <rPh sb="4" eb="7">
      <t>ノウサギョウ</t>
    </rPh>
    <rPh sb="7" eb="9">
      <t>ジュウジ</t>
    </rPh>
    <rPh sb="9" eb="10">
      <t>オヨ</t>
    </rPh>
    <phoneticPr fontId="23"/>
  </si>
  <si>
    <t>主たる経営作目</t>
    <rPh sb="0" eb="1">
      <t>シュ</t>
    </rPh>
    <phoneticPr fontId="23"/>
  </si>
  <si>
    <t>日</t>
    <rPh sb="0" eb="1">
      <t>ニチ</t>
    </rPh>
    <phoneticPr fontId="23"/>
  </si>
  <si>
    <t>農作業従事日数</t>
    <rPh sb="0" eb="3">
      <t>ノウサギョウ</t>
    </rPh>
    <rPh sb="3" eb="5">
      <t>ジュウジ</t>
    </rPh>
    <rPh sb="5" eb="7">
      <t>ニッスウ</t>
    </rPh>
    <phoneticPr fontId="23"/>
  </si>
  <si>
    <t>性別</t>
    <rPh sb="0" eb="2">
      <t>セイベツ</t>
    </rPh>
    <phoneticPr fontId="23"/>
  </si>
  <si>
    <t>賃料に関する特記事項</t>
    <rPh sb="0" eb="2">
      <t>チンリョウ</t>
    </rPh>
    <rPh sb="3" eb="4">
      <t>カン</t>
    </rPh>
    <rPh sb="6" eb="8">
      <t>トッキ</t>
    </rPh>
    <rPh sb="8" eb="10">
      <t>ジコウ</t>
    </rPh>
    <phoneticPr fontId="23"/>
  </si>
  <si>
    <t>3_受_　O21　農作業に従事する者の配置の状況追加</t>
    <rPh sb="2" eb="3">
      <t>ウ</t>
    </rPh>
    <rPh sb="9" eb="12">
      <t>ノウサギョウ</t>
    </rPh>
    <rPh sb="13" eb="15">
      <t>ジュウジ</t>
    </rPh>
    <rPh sb="17" eb="18">
      <t>モノ</t>
    </rPh>
    <rPh sb="19" eb="21">
      <t>ハイチ</t>
    </rPh>
    <rPh sb="22" eb="24">
      <t>ジョウキョウ</t>
    </rPh>
    <rPh sb="24" eb="26">
      <t>ツイカ</t>
    </rPh>
    <phoneticPr fontId="23"/>
  </si>
  <si>
    <t>　　候補者は、毎年2月末日までに賃借料支払い計画に記載された当該年度分賃借料を支払うこととする。</t>
    <rPh sb="2" eb="5">
      <t>コウホシャ</t>
    </rPh>
    <rPh sb="7" eb="9">
      <t>マイトシ</t>
    </rPh>
    <rPh sb="10" eb="11">
      <t>ガツ</t>
    </rPh>
    <rPh sb="11" eb="12">
      <t>マツ</t>
    </rPh>
    <rPh sb="12" eb="13">
      <t>ヒ</t>
    </rPh>
    <rPh sb="30" eb="32">
      <t>トウガイ</t>
    </rPh>
    <rPh sb="32" eb="34">
      <t>ネンド</t>
    </rPh>
    <rPh sb="34" eb="35">
      <t>ブン</t>
    </rPh>
    <rPh sb="35" eb="38">
      <t>チンシャクリョウ</t>
    </rPh>
    <rPh sb="39" eb="41">
      <t>シハラ</t>
    </rPh>
    <phoneticPr fontId="23"/>
  </si>
  <si>
    <t>世帯員のうち農業従事者</t>
    <rPh sb="0" eb="3">
      <t>セタイイン</t>
    </rPh>
    <rPh sb="6" eb="8">
      <t>ノウギョウ</t>
    </rPh>
    <rPh sb="8" eb="11">
      <t>ジュウジシャ</t>
    </rPh>
    <phoneticPr fontId="23"/>
  </si>
  <si>
    <t>才</t>
    <rPh sb="0" eb="1">
      <t>サイ</t>
    </rPh>
    <phoneticPr fontId="23"/>
  </si>
  <si>
    <t>9_振込依頼書、10_支払計画　仮日程　削除</t>
    <rPh sb="2" eb="4">
      <t>フリコミ</t>
    </rPh>
    <rPh sb="4" eb="7">
      <t>イライショ</t>
    </rPh>
    <rPh sb="11" eb="13">
      <t>シハラ</t>
    </rPh>
    <rPh sb="13" eb="15">
      <t>ケイカク</t>
    </rPh>
    <rPh sb="16" eb="17">
      <t>カリ</t>
    </rPh>
    <rPh sb="17" eb="19">
      <t>ニッテイ</t>
    </rPh>
    <rPh sb="20" eb="22">
      <t>サクジョ</t>
    </rPh>
    <phoneticPr fontId="23"/>
  </si>
  <si>
    <t>受け手を含めた人員を入力</t>
    <rPh sb="0" eb="1">
      <t>ウ</t>
    </rPh>
    <rPh sb="2" eb="3">
      <t>テ</t>
    </rPh>
    <rPh sb="4" eb="5">
      <t>フク</t>
    </rPh>
    <rPh sb="7" eb="9">
      <t>ジンイン</t>
    </rPh>
    <rPh sb="10" eb="12">
      <t>ニュウリョク</t>
    </rPh>
    <phoneticPr fontId="23"/>
  </si>
  <si>
    <t>※該当する場合は太枠内に○を記載</t>
    <rPh sb="1" eb="3">
      <t>ガイトウ</t>
    </rPh>
    <rPh sb="5" eb="7">
      <t>バアイ</t>
    </rPh>
    <rPh sb="8" eb="10">
      <t>フトワク</t>
    </rPh>
    <rPh sb="10" eb="11">
      <t>ナイ</t>
    </rPh>
    <rPh sb="14" eb="16">
      <t>キサイ</t>
    </rPh>
    <phoneticPr fontId="23"/>
  </si>
  <si>
    <t>(受)契約時年齢</t>
    <rPh sb="1" eb="2">
      <t>ウ</t>
    </rPh>
    <rPh sb="3" eb="6">
      <t>ケイヤクジ</t>
    </rPh>
    <rPh sb="6" eb="8">
      <t>ネンレイ</t>
    </rPh>
    <phoneticPr fontId="23"/>
  </si>
  <si>
    <t>氏名：</t>
    <rPh sb="0" eb="2">
      <t>シメイ</t>
    </rPh>
    <phoneticPr fontId="23"/>
  </si>
  <si>
    <t>（予備連絡先）</t>
    <rPh sb="1" eb="3">
      <t>ヨビ</t>
    </rPh>
    <rPh sb="3" eb="6">
      <t>レンラクサキ</t>
    </rPh>
    <phoneticPr fontId="23"/>
  </si>
  <si>
    <t>出し手</t>
    <rPh sb="0" eb="1">
      <t>ダ</t>
    </rPh>
    <rPh sb="2" eb="3">
      <t>テ</t>
    </rPh>
    <phoneticPr fontId="85"/>
  </si>
  <si>
    <t>賃借料計算シート　行列の挿入・削除は行わないでください。</t>
    <rPh sb="0" eb="3">
      <t>チンシャクリョウ</t>
    </rPh>
    <rPh sb="3" eb="5">
      <t>ケイサン</t>
    </rPh>
    <rPh sb="9" eb="11">
      <t>ギョウレツ</t>
    </rPh>
    <rPh sb="12" eb="14">
      <t>ソウニュウ</t>
    </rPh>
    <rPh sb="15" eb="17">
      <t>サクジョ</t>
    </rPh>
    <rPh sb="18" eb="19">
      <t>オコナ</t>
    </rPh>
    <phoneticPr fontId="23"/>
  </si>
  <si>
    <t>(農地)地番</t>
    <rPh sb="4" eb="6">
      <t>チバン</t>
    </rPh>
    <phoneticPr fontId="23"/>
  </si>
  <si>
    <t>賃借料等</t>
    <rPh sb="0" eb="3">
      <t>チンシャクリョウ</t>
    </rPh>
    <rPh sb="3" eb="4">
      <t>トウ</t>
    </rPh>
    <phoneticPr fontId="23"/>
  </si>
  <si>
    <t>電話番号２</t>
    <rPh sb="0" eb="4">
      <t>デンワバンゴウ</t>
    </rPh>
    <phoneticPr fontId="86"/>
  </si>
  <si>
    <t>(受)TEL01</t>
    <rPh sb="1" eb="2">
      <t>ウ</t>
    </rPh>
    <phoneticPr fontId="23"/>
  </si>
  <si>
    <t>担い手の
該当有無</t>
    <rPh sb="0" eb="1">
      <t>ニナ</t>
    </rPh>
    <rPh sb="2" eb="3">
      <t>テ</t>
    </rPh>
    <rPh sb="5" eb="7">
      <t>ガイトウ</t>
    </rPh>
    <rPh sb="7" eb="9">
      <t>ウム</t>
    </rPh>
    <phoneticPr fontId="23"/>
  </si>
  <si>
    <t>3．農作業従事者数が十分</t>
  </si>
  <si>
    <t>３．不測の事態による地域計画で定めた代替者への貸付である。</t>
    <rPh sb="2" eb="4">
      <t>フソク</t>
    </rPh>
    <rPh sb="5" eb="7">
      <t>ジタイ</t>
    </rPh>
    <rPh sb="10" eb="12">
      <t>チイキ</t>
    </rPh>
    <rPh sb="12" eb="14">
      <t>ケイカク</t>
    </rPh>
    <rPh sb="15" eb="16">
      <t>サダ</t>
    </rPh>
    <rPh sb="18" eb="20">
      <t>ダイタイ</t>
    </rPh>
    <rPh sb="20" eb="21">
      <t>シャ</t>
    </rPh>
    <rPh sb="23" eb="25">
      <t>カシツケ</t>
    </rPh>
    <phoneticPr fontId="23"/>
  </si>
  <si>
    <t>区分番号
・名称</t>
    <rPh sb="0" eb="2">
      <t>クブン</t>
    </rPh>
    <rPh sb="2" eb="4">
      <t>バンゴウ</t>
    </rPh>
    <rPh sb="6" eb="8">
      <t>メイショウ</t>
    </rPh>
    <phoneticPr fontId="23"/>
  </si>
  <si>
    <t>雇用労働力</t>
  </si>
  <si>
    <t>　（Ａ）</t>
  </si>
  <si>
    <t>（年間延日数）</t>
  </si>
  <si>
    <t>その他の
従事者</t>
    <rPh sb="2" eb="3">
      <t>タ</t>
    </rPh>
    <rPh sb="5" eb="8">
      <t>ジュウジシャ</t>
    </rPh>
    <phoneticPr fontId="23"/>
  </si>
  <si>
    <t>該当</t>
    <rPh sb="0" eb="2">
      <t>ガイトウ</t>
    </rPh>
    <phoneticPr fontId="23"/>
  </si>
  <si>
    <t>　※150日未満の場合のみ記載</t>
  </si>
  <si>
    <t>２．借受希望者の経営農地の集団化、分散錯圃の解消</t>
  </si>
  <si>
    <t>１．地域計画位置づけ済
２．位置づけ確実見込み
３．不測事態による代替者
４．一時的貸付
５．地位計画区域外</t>
    <rPh sb="2" eb="4">
      <t>ちいき</t>
    </rPh>
    <rPh sb="4" eb="6">
      <t>けいかく</t>
    </rPh>
    <rPh sb="6" eb="8">
      <t>いち</t>
    </rPh>
    <rPh sb="10" eb="11">
      <t>すみ</t>
    </rPh>
    <rPh sb="14" eb="16">
      <t>いち</t>
    </rPh>
    <rPh sb="18" eb="20">
      <t>かくじつ</t>
    </rPh>
    <rPh sb="20" eb="22">
      <t>みこ</t>
    </rPh>
    <rPh sb="26" eb="28">
      <t>ふそく</t>
    </rPh>
    <rPh sb="28" eb="30">
      <t>じたい</t>
    </rPh>
    <rPh sb="33" eb="35">
      <t>だいたい</t>
    </rPh>
    <rPh sb="35" eb="36">
      <t>しゃ</t>
    </rPh>
    <rPh sb="39" eb="42">
      <t>いちじてき</t>
    </rPh>
    <rPh sb="42" eb="44">
      <t>かしつけ</t>
    </rPh>
    <rPh sb="47" eb="49">
      <t>ちい</t>
    </rPh>
    <rPh sb="49" eb="51">
      <t>けいかく</t>
    </rPh>
    <rPh sb="51" eb="54">
      <t>くいきがい</t>
    </rPh>
    <phoneticPr fontId="28" type="Hiragana"/>
  </si>
  <si>
    <t>入力S_土地　AB7　抵当権→抵当権等に変更、7_出_審査　G24　</t>
  </si>
  <si>
    <t>　　　当該作物に必要な年間農作業従事日数</t>
  </si>
  <si>
    <t>事務作業の業務効率化のため表紙を廃止</t>
  </si>
  <si>
    <t>経営作物に応じた機械や施設等の資本装備を備えている。</t>
  </si>
  <si>
    <t>（作物名</t>
  </si>
  <si>
    <t>作成者</t>
    <rPh sb="0" eb="3">
      <t>サクセイシャ</t>
    </rPh>
    <phoneticPr fontId="23"/>
  </si>
  <si>
    <t>既に効率的かつ安定的な農業経営を行っている農業者の経営に支障を及ぼさない。</t>
  </si>
  <si>
    <t>中間保有期間</t>
    <rPh sb="0" eb="2">
      <t>チュウカン</t>
    </rPh>
    <rPh sb="2" eb="4">
      <t>ホユウ</t>
    </rPh>
    <rPh sb="4" eb="6">
      <t>キカン</t>
    </rPh>
    <phoneticPr fontId="85"/>
  </si>
  <si>
    <t>１．貸付ける農用地等がある地域の農業に貢献し、将来の地域農業を任せられる。</t>
  </si>
  <si>
    <t>新規参入をした者が効率的かつ安定的な農業経営を目指していけるものである</t>
    <rPh sb="0" eb="2">
      <t>シンキ</t>
    </rPh>
    <rPh sb="2" eb="4">
      <t>サンニュウ</t>
    </rPh>
    <rPh sb="7" eb="8">
      <t>モノ</t>
    </rPh>
    <rPh sb="9" eb="12">
      <t>コウリツテキ</t>
    </rPh>
    <rPh sb="14" eb="17">
      <t>アンテイテキ</t>
    </rPh>
    <rPh sb="18" eb="20">
      <t>ノウギョウ</t>
    </rPh>
    <rPh sb="20" eb="22">
      <t>ケイエイ</t>
    </rPh>
    <rPh sb="23" eb="25">
      <t>メザ</t>
    </rPh>
    <phoneticPr fontId="23"/>
  </si>
  <si>
    <t>3．その他　　（</t>
  </si>
  <si>
    <t>③</t>
  </si>
  <si>
    <r>
      <t>機構関連事業は、県が事業実施主体となって、</t>
    </r>
    <r>
      <rPr>
        <u/>
        <sz val="11"/>
        <color theme="1"/>
        <rFont val="ＭＳ Ｐ明朝"/>
      </rPr>
      <t>農用地等の所有者や貸付けの相手方の費用負担や同意を求めずに農地区画整備とこれに付随する農道、農業用排水路、暗渠等の整備を一体的に行う基盤整備事業</t>
    </r>
    <r>
      <rPr>
        <sz val="11"/>
        <color auto="1"/>
        <rFont val="ＭＳ Ｐ明朝"/>
      </rPr>
      <t>です。</t>
    </r>
    <rPh sb="0" eb="2">
      <t>キコウ</t>
    </rPh>
    <rPh sb="2" eb="4">
      <t>カンレン</t>
    </rPh>
    <rPh sb="4" eb="6">
      <t>ジギョウ</t>
    </rPh>
    <rPh sb="8" eb="9">
      <t>ケン</t>
    </rPh>
    <rPh sb="10" eb="12">
      <t>ジギョウ</t>
    </rPh>
    <rPh sb="12" eb="14">
      <t>ジッシ</t>
    </rPh>
    <rPh sb="14" eb="16">
      <t>シュタイ</t>
    </rPh>
    <rPh sb="21" eb="24">
      <t>ノウヨウチ</t>
    </rPh>
    <rPh sb="24" eb="25">
      <t>ナド</t>
    </rPh>
    <rPh sb="26" eb="29">
      <t>ショユウシャ</t>
    </rPh>
    <rPh sb="30" eb="32">
      <t>カシツケ</t>
    </rPh>
    <rPh sb="34" eb="37">
      <t>アイテカタ</t>
    </rPh>
    <rPh sb="38" eb="40">
      <t>ヒヨウ</t>
    </rPh>
    <rPh sb="40" eb="42">
      <t>フタン</t>
    </rPh>
    <rPh sb="43" eb="45">
      <t>ドウイ</t>
    </rPh>
    <rPh sb="46" eb="47">
      <t>モト</t>
    </rPh>
    <rPh sb="50" eb="52">
      <t>ノウチ</t>
    </rPh>
    <rPh sb="52" eb="54">
      <t>クカク</t>
    </rPh>
    <rPh sb="54" eb="56">
      <t>セイビ</t>
    </rPh>
    <rPh sb="60" eb="62">
      <t>フズイ</t>
    </rPh>
    <rPh sb="64" eb="66">
      <t>ノウドウ</t>
    </rPh>
    <rPh sb="67" eb="70">
      <t>ノウギョウヨウ</t>
    </rPh>
    <rPh sb="70" eb="73">
      <t>ハイスイロ</t>
    </rPh>
    <rPh sb="74" eb="76">
      <t>アンキョ</t>
    </rPh>
    <rPh sb="76" eb="77">
      <t>ナド</t>
    </rPh>
    <rPh sb="78" eb="80">
      <t>セイビ</t>
    </rPh>
    <rPh sb="81" eb="84">
      <t>イッタイテキ</t>
    </rPh>
    <rPh sb="85" eb="86">
      <t>オコナ</t>
    </rPh>
    <rPh sb="87" eb="89">
      <t>キバン</t>
    </rPh>
    <rPh sb="89" eb="91">
      <t>セイビ</t>
    </rPh>
    <rPh sb="91" eb="93">
      <t>ジギョウ</t>
    </rPh>
    <phoneticPr fontId="23"/>
  </si>
  <si>
    <t>地域計画に位置づけることが確実だと見込まれる者への貸付である。</t>
    <rPh sb="0" eb="2">
      <t>チイキ</t>
    </rPh>
    <rPh sb="2" eb="4">
      <t>ケイカク</t>
    </rPh>
    <rPh sb="5" eb="7">
      <t>イチ</t>
    </rPh>
    <rPh sb="13" eb="15">
      <t>カクジツ</t>
    </rPh>
    <rPh sb="17" eb="19">
      <t>ミコ</t>
    </rPh>
    <rPh sb="22" eb="23">
      <t>モノ</t>
    </rPh>
    <rPh sb="25" eb="27">
      <t>カシツケ</t>
    </rPh>
    <phoneticPr fontId="23"/>
  </si>
  <si>
    <t>１．機械や施設等の資本装備を備えている</t>
  </si>
  <si>
    <t>(記載注意)</t>
  </si>
  <si>
    <t>５．農業委員会の要請又は農地中間管理事業の推進に関する法律第19条第2項の規程による貸付である。</t>
    <rPh sb="2" eb="4">
      <t>ノウギョウ</t>
    </rPh>
    <rPh sb="4" eb="7">
      <t>イインカイ</t>
    </rPh>
    <rPh sb="8" eb="10">
      <t>ヨウセイ</t>
    </rPh>
    <rPh sb="10" eb="11">
      <t>マタ</t>
    </rPh>
    <rPh sb="12" eb="16">
      <t>ノウチチュウカン</t>
    </rPh>
    <rPh sb="16" eb="18">
      <t>カンリ</t>
    </rPh>
    <rPh sb="18" eb="20">
      <t>ジギョウ</t>
    </rPh>
    <rPh sb="21" eb="23">
      <t>スイシン</t>
    </rPh>
    <rPh sb="24" eb="25">
      <t>カン</t>
    </rPh>
    <rPh sb="27" eb="29">
      <t>ホウリツ</t>
    </rPh>
    <rPh sb="29" eb="30">
      <t>ダイ</t>
    </rPh>
    <rPh sb="32" eb="33">
      <t>ジョウ</t>
    </rPh>
    <rPh sb="33" eb="34">
      <t>ダイ</t>
    </rPh>
    <rPh sb="35" eb="36">
      <t>コウ</t>
    </rPh>
    <rPh sb="37" eb="39">
      <t>キテイ</t>
    </rPh>
    <rPh sb="42" eb="44">
      <t>カシツケ</t>
    </rPh>
    <phoneticPr fontId="23"/>
  </si>
  <si>
    <t>借入期間の始期</t>
    <rPh sb="0" eb="2">
      <t>カリイレ</t>
    </rPh>
    <rPh sb="2" eb="4">
      <t>キカン</t>
    </rPh>
    <rPh sb="5" eb="7">
      <t>シキ</t>
    </rPh>
    <phoneticPr fontId="85"/>
  </si>
  <si>
    <t>共有名義人住所５</t>
    <rPh sb="0" eb="5">
      <t>キョウユウメイギニン</t>
    </rPh>
    <rPh sb="5" eb="7">
      <t>ジュウショ</t>
    </rPh>
    <phoneticPr fontId="86"/>
  </si>
  <si>
    <t>当該計画は、地域農業の健全な発展を旨としつつ、公平・適正に調整されたものである</t>
  </si>
  <si>
    <t>公益財団法人沖縄県農業振興公社</t>
  </si>
  <si>
    <t>Ver1.1</t>
  </si>
  <si>
    <t>年月日</t>
    <rPh sb="0" eb="3">
      <t>ネンガッピ</t>
    </rPh>
    <phoneticPr fontId="23"/>
  </si>
  <si>
    <t>１．口座振替
２．口座振込</t>
    <rPh sb="2" eb="4">
      <t>こうざ</t>
    </rPh>
    <rPh sb="4" eb="6">
      <t>ふりかえ</t>
    </rPh>
    <rPh sb="9" eb="11">
      <t>こうざ</t>
    </rPh>
    <rPh sb="11" eb="13">
      <t>ふりこみ</t>
    </rPh>
    <phoneticPr fontId="28" type="Hiragana"/>
  </si>
  <si>
    <t>様式9（農地の賃借料積算）と様式10（賃借料振込依頼書）を統合</t>
    <rPh sb="0" eb="2">
      <t>ヨウシキ</t>
    </rPh>
    <rPh sb="4" eb="6">
      <t>ノウチ</t>
    </rPh>
    <rPh sb="7" eb="10">
      <t>チンシャクリョウ</t>
    </rPh>
    <rPh sb="10" eb="12">
      <t>セキサン</t>
    </rPh>
    <rPh sb="14" eb="16">
      <t>ヨウシキ</t>
    </rPh>
    <rPh sb="19" eb="22">
      <t>チンシャクリョウ</t>
    </rPh>
    <rPh sb="22" eb="24">
      <t>フリコミ</t>
    </rPh>
    <rPh sb="24" eb="27">
      <t>イライショ</t>
    </rPh>
    <rPh sb="29" eb="31">
      <t>トウゴウ</t>
    </rPh>
    <phoneticPr fontId="23"/>
  </si>
  <si>
    <t>利水</t>
    <rPh sb="0" eb="2">
      <t>リスイ</t>
    </rPh>
    <phoneticPr fontId="23"/>
  </si>
  <si>
    <t>(出)生年月日</t>
    <rPh sb="3" eb="5">
      <t>セイネン</t>
    </rPh>
    <rPh sb="5" eb="7">
      <t>ガッピ</t>
    </rPh>
    <phoneticPr fontId="23"/>
  </si>
  <si>
    <t>(受)担い手区分02</t>
    <rPh sb="1" eb="2">
      <t>ウ</t>
    </rPh>
    <rPh sb="3" eb="4">
      <t>ニナ</t>
    </rPh>
    <rPh sb="5" eb="6">
      <t>テ</t>
    </rPh>
    <rPh sb="6" eb="8">
      <t>クブン</t>
    </rPh>
    <phoneticPr fontId="23"/>
  </si>
  <si>
    <t>11_受_事前確認　内容見直し　</t>
    <rPh sb="3" eb="4">
      <t>ウ</t>
    </rPh>
    <rPh sb="5" eb="7">
      <t>ジゼン</t>
    </rPh>
    <rPh sb="7" eb="9">
      <t>カクニン</t>
    </rPh>
    <rPh sb="10" eb="12">
      <t>ナイヨウ</t>
    </rPh>
    <rPh sb="12" eb="14">
      <t>ミナオ</t>
    </rPh>
    <phoneticPr fontId="23"/>
  </si>
  <si>
    <t>請求書送付先郵便番号　　　　　
（別住所の時のみ）</t>
    <rPh sb="0" eb="3">
      <t>セイキュウショ</t>
    </rPh>
    <rPh sb="3" eb="6">
      <t>ソウフサキ</t>
    </rPh>
    <rPh sb="6" eb="10">
      <t>ユウビンバンゴウ</t>
    </rPh>
    <rPh sb="17" eb="18">
      <t>ベツ</t>
    </rPh>
    <rPh sb="18" eb="20">
      <t>ジュウショ</t>
    </rPh>
    <rPh sb="21" eb="22">
      <t>トキ</t>
    </rPh>
    <phoneticPr fontId="85"/>
  </si>
  <si>
    <t>中間保有期間の
始期</t>
    <rPh sb="0" eb="2">
      <t>チュウカン</t>
    </rPh>
    <rPh sb="2" eb="4">
      <t>ホユウ</t>
    </rPh>
    <rPh sb="4" eb="6">
      <t>キカン</t>
    </rPh>
    <rPh sb="8" eb="9">
      <t>ハジ</t>
    </rPh>
    <rPh sb="9" eb="10">
      <t>キ</t>
    </rPh>
    <phoneticPr fontId="85"/>
  </si>
  <si>
    <t>農地の所在</t>
    <rPh sb="0" eb="2">
      <t>ノウチ</t>
    </rPh>
    <rPh sb="3" eb="5">
      <t>ショザイ</t>
    </rPh>
    <phoneticPr fontId="85"/>
  </si>
  <si>
    <t>3_受_経営状況　B8　整理番号　削除</t>
    <rPh sb="2" eb="3">
      <t>ウ</t>
    </rPh>
    <rPh sb="4" eb="6">
      <t>ケイエイ</t>
    </rPh>
    <rPh sb="6" eb="8">
      <t>ジョウキョウ</t>
    </rPh>
    <rPh sb="12" eb="14">
      <t>セイリ</t>
    </rPh>
    <rPh sb="14" eb="16">
      <t>バンゴウ</t>
    </rPh>
    <rPh sb="17" eb="19">
      <t>サクジョ</t>
    </rPh>
    <phoneticPr fontId="23"/>
  </si>
  <si>
    <t>共有名義人住所１</t>
    <rPh sb="0" eb="5">
      <t>キョウユウメイギニン</t>
    </rPh>
    <rPh sb="5" eb="7">
      <t>ジュウショ</t>
    </rPh>
    <phoneticPr fontId="86"/>
  </si>
  <si>
    <t>①出し手（農地貸出者）情報</t>
    <rPh sb="1" eb="2">
      <t>ダ</t>
    </rPh>
    <rPh sb="3" eb="4">
      <t>テ</t>
    </rPh>
    <rPh sb="5" eb="7">
      <t>ノウチ</t>
    </rPh>
    <rPh sb="7" eb="8">
      <t>カ</t>
    </rPh>
    <rPh sb="8" eb="9">
      <t>ダ</t>
    </rPh>
    <rPh sb="9" eb="10">
      <t>シャ</t>
    </rPh>
    <rPh sb="11" eb="13">
      <t>ジョウホウ</t>
    </rPh>
    <phoneticPr fontId="23"/>
  </si>
  <si>
    <t>年間農作業従事日数　</t>
  </si>
  <si>
    <t>生年月日</t>
  </si>
  <si>
    <t>担い手区分02(契約時)</t>
    <rPh sb="0" eb="1">
      <t>ニナ</t>
    </rPh>
    <rPh sb="2" eb="3">
      <t>テ</t>
    </rPh>
    <rPh sb="3" eb="5">
      <t>クブン</t>
    </rPh>
    <rPh sb="8" eb="10">
      <t>ケイヤク</t>
    </rPh>
    <rPh sb="10" eb="11">
      <t>ジ</t>
    </rPh>
    <phoneticPr fontId="23"/>
  </si>
  <si>
    <t>預金種目</t>
    <rPh sb="0" eb="2">
      <t>ヨキン</t>
    </rPh>
    <rPh sb="2" eb="4">
      <t>シュモク</t>
    </rPh>
    <phoneticPr fontId="23"/>
  </si>
  <si>
    <t>番号</t>
    <rPh sb="0" eb="2">
      <t>バンゴウ</t>
    </rPh>
    <phoneticPr fontId="23"/>
  </si>
  <si>
    <t>土　地　の　所　在</t>
    <rPh sb="0" eb="1">
      <t>ツチ</t>
    </rPh>
    <rPh sb="2" eb="3">
      <t>チ</t>
    </rPh>
    <rPh sb="6" eb="7">
      <t>ショ</t>
    </rPh>
    <rPh sb="8" eb="9">
      <t>ザイ</t>
    </rPh>
    <phoneticPr fontId="23"/>
  </si>
  <si>
    <t>契約期間
賃借料(円)</t>
    <rPh sb="0" eb="2">
      <t>ケイヤク</t>
    </rPh>
    <rPh sb="2" eb="4">
      <t>キカン</t>
    </rPh>
    <rPh sb="5" eb="8">
      <t>チンシャクリョウ</t>
    </rPh>
    <rPh sb="9" eb="10">
      <t>エン</t>
    </rPh>
    <phoneticPr fontId="23"/>
  </si>
  <si>
    <t>口座番号</t>
    <rPh sb="0" eb="2">
      <t>コウザ</t>
    </rPh>
    <rPh sb="2" eb="4">
      <t>バンゴウ</t>
    </rPh>
    <phoneticPr fontId="85"/>
  </si>
  <si>
    <t>状態</t>
    <rPh sb="0" eb="2">
      <t>ジョウタイ</t>
    </rPh>
    <phoneticPr fontId="23"/>
  </si>
  <si>
    <t>合     計</t>
    <rPh sb="0" eb="1">
      <t>ゴウ</t>
    </rPh>
    <rPh sb="6" eb="7">
      <t>ケイ</t>
    </rPh>
    <phoneticPr fontId="23"/>
  </si>
  <si>
    <t>条件区分</t>
    <rPh sb="0" eb="2">
      <t>ジョウケン</t>
    </rPh>
    <rPh sb="2" eb="4">
      <t>クブン</t>
    </rPh>
    <phoneticPr fontId="23"/>
  </si>
  <si>
    <t>未整備
地域</t>
    <rPh sb="0" eb="1">
      <t>ミ</t>
    </rPh>
    <rPh sb="1" eb="3">
      <t>セイビ</t>
    </rPh>
    <rPh sb="4" eb="6">
      <t>チイキ</t>
    </rPh>
    <phoneticPr fontId="23"/>
  </si>
  <si>
    <t>年号</t>
    <rPh sb="0" eb="2">
      <t>ネンゴウ</t>
    </rPh>
    <phoneticPr fontId="86"/>
  </si>
  <si>
    <t>調査員
（所属・氏名）</t>
    <rPh sb="0" eb="3">
      <t>チョウサイン</t>
    </rPh>
    <rPh sb="5" eb="7">
      <t>ショゾク</t>
    </rPh>
    <rPh sb="8" eb="10">
      <t>シメイ</t>
    </rPh>
    <phoneticPr fontId="23"/>
  </si>
  <si>
    <r>
      <rPr>
        <b/>
        <u/>
        <sz val="10"/>
        <color auto="1"/>
        <rFont val="ＭＳ 明朝"/>
      </rPr>
      <t>貸付</t>
    </r>
    <r>
      <rPr>
        <sz val="10"/>
        <color auto="1"/>
        <rFont val="ＭＳ 明朝"/>
      </rPr>
      <t>期間分
賃借料総額（円）</t>
    </r>
    <rPh sb="0" eb="2">
      <t>カシツケ</t>
    </rPh>
    <rPh sb="2" eb="4">
      <t>キカン</t>
    </rPh>
    <rPh sb="4" eb="5">
      <t>ブン</t>
    </rPh>
    <rPh sb="6" eb="8">
      <t>チンシャク</t>
    </rPh>
    <rPh sb="8" eb="9">
      <t>リョウ</t>
    </rPh>
    <rPh sb="9" eb="11">
      <t>ソウガク</t>
    </rPh>
    <rPh sb="12" eb="13">
      <t>エン</t>
    </rPh>
    <phoneticPr fontId="85"/>
  </si>
  <si>
    <t>区域外</t>
    <rPh sb="0" eb="3">
      <t>クイキガイ</t>
    </rPh>
    <phoneticPr fontId="23"/>
  </si>
  <si>
    <t>※農業委員会が行う
「賃借料情報の提供」</t>
  </si>
  <si>
    <t>㎡単価(円)</t>
  </si>
  <si>
    <t>小数点以下も記入</t>
    <rPh sb="0" eb="3">
      <t>しょうすうてん</t>
    </rPh>
    <rPh sb="3" eb="5">
      <t>いか</t>
    </rPh>
    <rPh sb="6" eb="8">
      <t>きにゅう</t>
    </rPh>
    <phoneticPr fontId="28" type="Hiragana"/>
  </si>
  <si>
    <t>最高額</t>
    <rPh sb="0" eb="3">
      <t>サイコウガク</t>
    </rPh>
    <phoneticPr fontId="23"/>
  </si>
  <si>
    <t>郵便番号：</t>
    <rPh sb="0" eb="2">
      <t>ユウビン</t>
    </rPh>
    <rPh sb="2" eb="4">
      <t>バンゴウ</t>
    </rPh>
    <phoneticPr fontId="23"/>
  </si>
  <si>
    <t>平均額</t>
    <rPh sb="0" eb="3">
      <t>ヘイキンガク</t>
    </rPh>
    <phoneticPr fontId="23"/>
  </si>
  <si>
    <t>(農地)㎡/年単価(円)</t>
    <rPh sb="6" eb="7">
      <t>ネン</t>
    </rPh>
    <rPh sb="7" eb="9">
      <t>タンカ</t>
    </rPh>
    <rPh sb="10" eb="11">
      <t>エン</t>
    </rPh>
    <phoneticPr fontId="23"/>
  </si>
  <si>
    <t>５．賃借料の留意点について</t>
  </si>
  <si>
    <t>連携事業の概要②</t>
    <rPh sb="0" eb="2">
      <t>レンケイ</t>
    </rPh>
    <rPh sb="2" eb="4">
      <t>ジギョウ</t>
    </rPh>
    <rPh sb="5" eb="7">
      <t>ガイヨウ</t>
    </rPh>
    <phoneticPr fontId="23"/>
  </si>
  <si>
    <t>緊急連絡先</t>
    <rPh sb="0" eb="2">
      <t>キンキュウ</t>
    </rPh>
    <rPh sb="2" eb="5">
      <t>レンラクサキ</t>
    </rPh>
    <phoneticPr fontId="23"/>
  </si>
  <si>
    <t>３．その他</t>
    <rPh sb="4" eb="5">
      <t>タ</t>
    </rPh>
    <phoneticPr fontId="23"/>
  </si>
  <si>
    <t>地区名</t>
    <rPh sb="0" eb="3">
      <t>チクメイ</t>
    </rPh>
    <phoneticPr fontId="23"/>
  </si>
  <si>
    <t>実施年度</t>
    <rPh sb="0" eb="2">
      <t>ジッシ</t>
    </rPh>
    <rPh sb="2" eb="4">
      <t>ネンド</t>
    </rPh>
    <phoneticPr fontId="23"/>
  </si>
  <si>
    <t>(農地)農地の状況</t>
    <rPh sb="1" eb="3">
      <t>ノウチ</t>
    </rPh>
    <rPh sb="4" eb="6">
      <t>ノウチ</t>
    </rPh>
    <rPh sb="7" eb="9">
      <t>ジョウキョウ</t>
    </rPh>
    <phoneticPr fontId="23"/>
  </si>
  <si>
    <t>　農地中間管理事業審査会</t>
  </si>
  <si>
    <t>会長</t>
  </si>
  <si>
    <t>出し手支払先情報</t>
    <rPh sb="0" eb="1">
      <t>ダ</t>
    </rPh>
    <rPh sb="2" eb="3">
      <t>テ</t>
    </rPh>
    <rPh sb="3" eb="6">
      <t>シハライサキ</t>
    </rPh>
    <rPh sb="6" eb="8">
      <t>ジョウホウ</t>
    </rPh>
    <phoneticPr fontId="85"/>
  </si>
  <si>
    <t>連携事業</t>
    <rPh sb="0" eb="2">
      <t>レンケイ</t>
    </rPh>
    <rPh sb="2" eb="4">
      <t>ジギョウ</t>
    </rPh>
    <phoneticPr fontId="23"/>
  </si>
  <si>
    <t>権利移転の申出書兼同意書の文言を修正</t>
    <rPh sb="0" eb="2">
      <t>ケンリ</t>
    </rPh>
    <rPh sb="2" eb="4">
      <t>イテン</t>
    </rPh>
    <rPh sb="5" eb="12">
      <t>モウシデショケンドウイショ</t>
    </rPh>
    <rPh sb="13" eb="15">
      <t>モンゴン</t>
    </rPh>
    <rPh sb="16" eb="18">
      <t>シュウセイ</t>
    </rPh>
    <phoneticPr fontId="23"/>
  </si>
  <si>
    <t>登記簿と契約者の名義</t>
    <rPh sb="0" eb="3">
      <t>トウキボ</t>
    </rPh>
    <rPh sb="4" eb="7">
      <t>ケイヤクシャ</t>
    </rPh>
    <rPh sb="8" eb="10">
      <t>メイギ</t>
    </rPh>
    <phoneticPr fontId="23"/>
  </si>
  <si>
    <t>接続道路</t>
    <rPh sb="0" eb="2">
      <t>セツゾク</t>
    </rPh>
    <rPh sb="2" eb="4">
      <t>ドウロ</t>
    </rPh>
    <phoneticPr fontId="23"/>
  </si>
  <si>
    <t>仮登記</t>
    <rPh sb="0" eb="3">
      <t>カリトウキ</t>
    </rPh>
    <phoneticPr fontId="23"/>
  </si>
  <si>
    <t>※
附属物</t>
    <rPh sb="2" eb="4">
      <t>フゾク</t>
    </rPh>
    <rPh sb="4" eb="5">
      <t>モノ</t>
    </rPh>
    <phoneticPr fontId="23"/>
  </si>
  <si>
    <t>地区名</t>
    <rPh sb="0" eb="3">
      <t>ちくめい</t>
    </rPh>
    <phoneticPr fontId="28" type="Hiragana"/>
  </si>
  <si>
    <t>支店</t>
    <rPh sb="0" eb="2">
      <t>シテン</t>
    </rPh>
    <phoneticPr fontId="85"/>
  </si>
  <si>
    <t>大字</t>
    <rPh sb="0" eb="2">
      <t>オオアザ</t>
    </rPh>
    <phoneticPr fontId="87"/>
  </si>
  <si>
    <t>続柄</t>
    <rPh sb="0" eb="2">
      <t>ゾクガラ</t>
    </rPh>
    <phoneticPr fontId="23"/>
  </si>
  <si>
    <t>㎡あたり単価</t>
    <rPh sb="4" eb="6">
      <t>タンカ</t>
    </rPh>
    <phoneticPr fontId="23"/>
  </si>
  <si>
    <t>作物名</t>
  </si>
  <si>
    <t>　農業に常時従事する役員等の役職</t>
  </si>
  <si>
    <t>2．規模拡大の意思あり</t>
  </si>
  <si>
    <t>生年月日</t>
    <rPh sb="0" eb="2">
      <t>セイネン</t>
    </rPh>
    <rPh sb="2" eb="4">
      <t>ガッピ</t>
    </rPh>
    <phoneticPr fontId="85"/>
  </si>
  <si>
    <t>シート名　12_受_支払い計画　→　様式番号に合わせて　10_受_支払い計画</t>
    <rPh sb="3" eb="4">
      <t>メイ</t>
    </rPh>
    <rPh sb="8" eb="9">
      <t>ウケ</t>
    </rPh>
    <rPh sb="10" eb="12">
      <t>シハラ</t>
    </rPh>
    <rPh sb="13" eb="15">
      <t>ケイカク</t>
    </rPh>
    <rPh sb="18" eb="22">
      <t>ヨウシキバンゴウ</t>
    </rPh>
    <rPh sb="23" eb="24">
      <t>ア</t>
    </rPh>
    <rPh sb="31" eb="32">
      <t>ウケ</t>
    </rPh>
    <rPh sb="33" eb="35">
      <t>シハラ</t>
    </rPh>
    <rPh sb="36" eb="38">
      <t>ケイカク</t>
    </rPh>
    <phoneticPr fontId="23"/>
  </si>
  <si>
    <t>合計</t>
    <rPh sb="0" eb="2">
      <t>ゴウケイ</t>
    </rPh>
    <phoneticPr fontId="23"/>
  </si>
  <si>
    <t>（ﾌﾘｶﾞﾅ）
氏名又は法人名称</t>
    <rPh sb="8" eb="10">
      <t>シメイ</t>
    </rPh>
    <rPh sb="10" eb="11">
      <t>マタ</t>
    </rPh>
    <rPh sb="12" eb="13">
      <t>ホウ</t>
    </rPh>
    <rPh sb="13" eb="14">
      <t>ジン</t>
    </rPh>
    <rPh sb="14" eb="16">
      <t>メイショウ</t>
    </rPh>
    <phoneticPr fontId="23"/>
  </si>
  <si>
    <t/>
  </si>
  <si>
    <t>　上記役員等の職歴（</t>
  </si>
  <si>
    <t>賃借料の支払い状況</t>
    <rPh sb="0" eb="3">
      <t>ﾁﾝｼｬｸﾘｮｳ</t>
    </rPh>
    <rPh sb="4" eb="6">
      <t>ｼﾊﾗ</t>
    </rPh>
    <rPh sb="7" eb="9">
      <t>ｼﾞｮｳｷｮｳ</t>
    </rPh>
    <phoneticPr fontId="23" type="halfwidthKatakana"/>
  </si>
  <si>
    <t>整備等地区情報</t>
    <rPh sb="0" eb="2">
      <t>セイビ</t>
    </rPh>
    <rPh sb="2" eb="3">
      <t>トウ</t>
    </rPh>
    <rPh sb="3" eb="5">
      <t>チク</t>
    </rPh>
    <rPh sb="5" eb="7">
      <t>ジョウホウ</t>
    </rPh>
    <phoneticPr fontId="86"/>
  </si>
  <si>
    <t>1_出_　2_受_　公社　住所　→　所在地　に変更</t>
    <rPh sb="2" eb="3">
      <t>デ</t>
    </rPh>
    <rPh sb="10" eb="12">
      <t>コウシャ</t>
    </rPh>
    <rPh sb="13" eb="15">
      <t>ジュウショ</t>
    </rPh>
    <rPh sb="18" eb="21">
      <t>ショザイチ</t>
    </rPh>
    <rPh sb="23" eb="25">
      <t>ヘンコウ</t>
    </rPh>
    <phoneticPr fontId="23"/>
  </si>
  <si>
    <t>フリガナ(振込等氏名）</t>
    <rPh sb="5" eb="7">
      <t>フリコミ</t>
    </rPh>
    <rPh sb="7" eb="8">
      <t>トウ</t>
    </rPh>
    <rPh sb="8" eb="10">
      <t>シメイ</t>
    </rPh>
    <phoneticPr fontId="87"/>
  </si>
  <si>
    <t>契約者氏名</t>
    <rPh sb="0" eb="3">
      <t>ケイヤクシャ</t>
    </rPh>
    <rPh sb="3" eb="5">
      <t>シメイ</t>
    </rPh>
    <phoneticPr fontId="85"/>
  </si>
  <si>
    <t>(受)徴収方法</t>
    <rPh sb="1" eb="2">
      <t>ウ</t>
    </rPh>
    <rPh sb="3" eb="5">
      <t>チョウシュウ</t>
    </rPh>
    <rPh sb="5" eb="7">
      <t>ホウホウ</t>
    </rPh>
    <phoneticPr fontId="23"/>
  </si>
  <si>
    <t>権利設定等を受ける者の世帯員の
農作業従事及び雇用労働力の状況　</t>
    <rPh sb="0" eb="2">
      <t>ケンリ</t>
    </rPh>
    <rPh sb="2" eb="4">
      <t>セッテイ</t>
    </rPh>
    <rPh sb="4" eb="5">
      <t>ナド</t>
    </rPh>
    <rPh sb="9" eb="10">
      <t>モノ</t>
    </rPh>
    <rPh sb="11" eb="14">
      <t>セタイイン</t>
    </rPh>
    <rPh sb="16" eb="19">
      <t>ノウサギョウ</t>
    </rPh>
    <rPh sb="19" eb="21">
      <t>ジュウジ</t>
    </rPh>
    <rPh sb="21" eb="22">
      <t>オヨ</t>
    </rPh>
    <phoneticPr fontId="23"/>
  </si>
  <si>
    <t>(3) (C)欄の「主たる従事者」とは、自家農業労働日数が年間おおむね150日以上の者（自家農業労働日数が年間概ね150日に達する者がいない場合は、その行う耕作又は養畜の事業に必要な行うべき農作業がある限りこれに従事する者）を、「その他の従事者」とは、主たる従事者以外でその農作業に従事する者をいう。</t>
    <rPh sb="10" eb="11">
      <t>オモ</t>
    </rPh>
    <rPh sb="13" eb="15">
      <t>ジュウジ</t>
    </rPh>
    <rPh sb="44" eb="46">
      <t>ジカ</t>
    </rPh>
    <rPh sb="46" eb="48">
      <t>ノウギョウ</t>
    </rPh>
    <rPh sb="48" eb="50">
      <t>ロウドウ</t>
    </rPh>
    <rPh sb="50" eb="52">
      <t>ニッスウ</t>
    </rPh>
    <rPh sb="53" eb="55">
      <t>ネンカン</t>
    </rPh>
    <rPh sb="55" eb="56">
      <t>オオム</t>
    </rPh>
    <rPh sb="60" eb="61">
      <t>ニチ</t>
    </rPh>
    <rPh sb="62" eb="63">
      <t>タッ</t>
    </rPh>
    <rPh sb="65" eb="66">
      <t>モノ</t>
    </rPh>
    <rPh sb="70" eb="72">
      <t>バアイ</t>
    </rPh>
    <rPh sb="76" eb="77">
      <t>オコナ</t>
    </rPh>
    <rPh sb="78" eb="80">
      <t>コウサク</t>
    </rPh>
    <rPh sb="80" eb="81">
      <t>マタ</t>
    </rPh>
    <rPh sb="82" eb="84">
      <t>ヨウチク</t>
    </rPh>
    <rPh sb="85" eb="87">
      <t>ジギョウ</t>
    </rPh>
    <rPh sb="88" eb="90">
      <t>ヒツヨウ</t>
    </rPh>
    <rPh sb="91" eb="92">
      <t>オコナ</t>
    </rPh>
    <rPh sb="95" eb="98">
      <t>ノウサギョウ</t>
    </rPh>
    <rPh sb="101" eb="102">
      <t>カギ</t>
    </rPh>
    <rPh sb="106" eb="108">
      <t>ジュウジ</t>
    </rPh>
    <rPh sb="110" eb="111">
      <t>モノ</t>
    </rPh>
    <rPh sb="117" eb="118">
      <t>タ</t>
    </rPh>
    <rPh sb="119" eb="122">
      <t>ジュウジシャ</t>
    </rPh>
    <rPh sb="126" eb="127">
      <t>オモ</t>
    </rPh>
    <rPh sb="129" eb="132">
      <t>ジュウジシャ</t>
    </rPh>
    <rPh sb="132" eb="134">
      <t>イガイ</t>
    </rPh>
    <rPh sb="137" eb="140">
      <t>ノウサギョウ</t>
    </rPh>
    <rPh sb="141" eb="143">
      <t>ジュウジ</t>
    </rPh>
    <phoneticPr fontId="23"/>
  </si>
  <si>
    <t>入力S_土地　G12、H12のコメント修正</t>
    <rPh sb="0" eb="2">
      <t>ニュウリョク</t>
    </rPh>
    <rPh sb="4" eb="6">
      <t>トチ</t>
    </rPh>
    <rPh sb="19" eb="21">
      <t>シュウセイ</t>
    </rPh>
    <phoneticPr fontId="23"/>
  </si>
  <si>
    <t>2_受_　２共通事項　(10)ア　(７)のイ　→　(８)のウ</t>
    <rPh sb="2" eb="3">
      <t>ウ</t>
    </rPh>
    <rPh sb="6" eb="8">
      <t>キョウツウ</t>
    </rPh>
    <rPh sb="8" eb="10">
      <t>ジコウ</t>
    </rPh>
    <phoneticPr fontId="23"/>
  </si>
  <si>
    <t>シート10_出_賃借料積算　削除</t>
    <rPh sb="6" eb="7">
      <t>デ</t>
    </rPh>
    <rPh sb="8" eb="11">
      <t>チンシャクリョウ</t>
    </rPh>
    <rPh sb="11" eb="13">
      <t>セキサン</t>
    </rPh>
    <rPh sb="14" eb="16">
      <t>サクジョ</t>
    </rPh>
    <phoneticPr fontId="23"/>
  </si>
  <si>
    <t>店名</t>
    <rPh sb="0" eb="2">
      <t>テンメイ</t>
    </rPh>
    <phoneticPr fontId="23"/>
  </si>
  <si>
    <t>識別</t>
    <rPh sb="0" eb="2">
      <t>シキベツ</t>
    </rPh>
    <phoneticPr fontId="85"/>
  </si>
  <si>
    <t>始期日 前年度末時点の状況</t>
    <rPh sb="0" eb="2">
      <t>シキ</t>
    </rPh>
    <rPh sb="2" eb="3">
      <t>ビ</t>
    </rPh>
    <rPh sb="4" eb="7">
      <t>ゼンネンド</t>
    </rPh>
    <rPh sb="7" eb="8">
      <t>マツ</t>
    </rPh>
    <rPh sb="8" eb="10">
      <t>ジテン</t>
    </rPh>
    <rPh sb="11" eb="13">
      <t>ジョウキョウ</t>
    </rPh>
    <phoneticPr fontId="23"/>
  </si>
  <si>
    <t>区域内</t>
    <rPh sb="0" eb="3">
      <t>クイキナイ</t>
    </rPh>
    <phoneticPr fontId="23"/>
  </si>
  <si>
    <t>(上記⑤に該当せず、法人である場合のみ記載)</t>
  </si>
  <si>
    <t>大字</t>
    <rPh sb="0" eb="2">
      <t>オオアザ</t>
    </rPh>
    <phoneticPr fontId="85"/>
  </si>
  <si>
    <t>請求書送付先住所　　　　　
（別住所の時のみ）</t>
    <rPh sb="0" eb="3">
      <t>セイキュウショ</t>
    </rPh>
    <rPh sb="3" eb="5">
      <t>ソウフ</t>
    </rPh>
    <rPh sb="5" eb="6">
      <t>サキ</t>
    </rPh>
    <rPh sb="6" eb="8">
      <t>ジュウショ</t>
    </rPh>
    <rPh sb="15" eb="16">
      <t>ベツ</t>
    </rPh>
    <rPh sb="16" eb="18">
      <t>ジュウショ</t>
    </rPh>
    <rPh sb="19" eb="20">
      <t>トキ</t>
    </rPh>
    <phoneticPr fontId="85"/>
  </si>
  <si>
    <r>
      <rPr>
        <b/>
        <u/>
        <sz val="10"/>
        <color auto="1"/>
        <rFont val="ＭＳ 明朝"/>
      </rPr>
      <t>貸付</t>
    </r>
    <r>
      <rPr>
        <sz val="10"/>
        <color auto="1"/>
        <rFont val="ＭＳ 明朝"/>
      </rPr>
      <t>期間</t>
    </r>
    <rPh sb="0" eb="2">
      <t>カシツケ</t>
    </rPh>
    <rPh sb="2" eb="4">
      <t>キカン</t>
    </rPh>
    <phoneticPr fontId="85"/>
  </si>
  <si>
    <t>(農地)借受面積ha</t>
    <rPh sb="4" eb="6">
      <t>カリウケ</t>
    </rPh>
    <rPh sb="6" eb="8">
      <t>メンセキ</t>
    </rPh>
    <phoneticPr fontId="23"/>
  </si>
  <si>
    <t>　ただし、貸付始期が1月1日以降となる場合、契約初年度の賃借料支払い期日は3月末日までとする。</t>
    <rPh sb="28" eb="31">
      <t>チンシャクリョウ</t>
    </rPh>
    <rPh sb="31" eb="33">
      <t>シハラ</t>
    </rPh>
    <rPh sb="34" eb="36">
      <t>キジツ</t>
    </rPh>
    <rPh sb="38" eb="39">
      <t>ガツ</t>
    </rPh>
    <rPh sb="39" eb="40">
      <t>マツ</t>
    </rPh>
    <rPh sb="40" eb="41">
      <t>ヒ</t>
    </rPh>
    <phoneticPr fontId="23"/>
  </si>
  <si>
    <t>入力S_土地　S12～21　選択リスト　整備済、未整備に変更</t>
    <rPh sb="14" eb="16">
      <t>センタク</t>
    </rPh>
    <rPh sb="20" eb="22">
      <t>セイビ</t>
    </rPh>
    <rPh sb="22" eb="23">
      <t>ズ</t>
    </rPh>
    <rPh sb="24" eb="27">
      <t>ミセイビ</t>
    </rPh>
    <rPh sb="28" eb="30">
      <t>ヘンコウ</t>
    </rPh>
    <phoneticPr fontId="23"/>
  </si>
  <si>
    <t>登記簿面積(㎡)</t>
    <rPh sb="0" eb="3">
      <t>トウキボ</t>
    </rPh>
    <rPh sb="3" eb="5">
      <t>メンセキ</t>
    </rPh>
    <phoneticPr fontId="85"/>
  </si>
  <si>
    <t>附属物の設置等について、機構が出し手に同意を得ることになっていたため、受け手が直接出し手に同意を得ることに修正</t>
  </si>
  <si>
    <t>公告日翌日起算</t>
    <rPh sb="0" eb="2">
      <t>コウコク</t>
    </rPh>
    <rPh sb="2" eb="3">
      <t>ビ</t>
    </rPh>
    <rPh sb="3" eb="5">
      <t>ヨクジツ</t>
    </rPh>
    <rPh sb="5" eb="7">
      <t>キサン</t>
    </rPh>
    <phoneticPr fontId="85"/>
  </si>
  <si>
    <t>農地情報</t>
    <rPh sb="0" eb="2">
      <t>ノウチ</t>
    </rPh>
    <rPh sb="2" eb="4">
      <t>ジョウホウ</t>
    </rPh>
    <phoneticPr fontId="23"/>
  </si>
  <si>
    <t>中間保有支払い関係</t>
    <rPh sb="0" eb="2">
      <t>チュウカン</t>
    </rPh>
    <rPh sb="2" eb="4">
      <t>ホユウ</t>
    </rPh>
    <rPh sb="4" eb="6">
      <t>シハラ</t>
    </rPh>
    <rPh sb="7" eb="9">
      <t>カンケイ</t>
    </rPh>
    <phoneticPr fontId="85"/>
  </si>
  <si>
    <t>借入期間</t>
    <rPh sb="0" eb="2">
      <t>カリイレ</t>
    </rPh>
    <rPh sb="2" eb="4">
      <t>キカン</t>
    </rPh>
    <phoneticPr fontId="86"/>
  </si>
  <si>
    <r>
      <rPr>
        <sz val="9"/>
        <color theme="1"/>
        <rFont val="ＭＳ Ｐゴシック"/>
      </rPr>
      <t xml:space="preserve">　　　※ </t>
    </r>
    <r>
      <rPr>
        <u/>
        <sz val="9"/>
        <color theme="1"/>
        <rFont val="ＭＳ Ｐゴシック"/>
      </rPr>
      <t>残高不足等により振替不能となった場合は、振込で対応して頂きます。</t>
    </r>
    <rPh sb="5" eb="7">
      <t>ザンダカ</t>
    </rPh>
    <rPh sb="7" eb="9">
      <t>ブソク</t>
    </rPh>
    <rPh sb="9" eb="10">
      <t>トウ</t>
    </rPh>
    <rPh sb="13" eb="15">
      <t>フリカエ</t>
    </rPh>
    <rPh sb="15" eb="17">
      <t>フノウ</t>
    </rPh>
    <rPh sb="21" eb="23">
      <t>バアイ</t>
    </rPh>
    <rPh sb="25" eb="27">
      <t>フリコミ</t>
    </rPh>
    <rPh sb="28" eb="30">
      <t>タイオウ</t>
    </rPh>
    <rPh sb="32" eb="33">
      <t>イタダ</t>
    </rPh>
    <phoneticPr fontId="23"/>
  </si>
  <si>
    <t>再配分</t>
    <rPh sb="0" eb="3">
      <t>サイハイブン</t>
    </rPh>
    <phoneticPr fontId="23"/>
  </si>
  <si>
    <t>支払い賃料
総額（円）</t>
    <rPh sb="0" eb="2">
      <t>シハラ</t>
    </rPh>
    <rPh sb="3" eb="5">
      <t>チンリョウ</t>
    </rPh>
    <rPh sb="6" eb="8">
      <t>ソウガク</t>
    </rPh>
    <rPh sb="9" eb="10">
      <t>エン</t>
    </rPh>
    <phoneticPr fontId="85"/>
  </si>
  <si>
    <t>共有名義人情報</t>
    <rPh sb="0" eb="4">
      <t>キョウユウメイギ</t>
    </rPh>
    <rPh sb="4" eb="5">
      <t>ニン</t>
    </rPh>
    <rPh sb="5" eb="7">
      <t>ジョウホウ</t>
    </rPh>
    <phoneticPr fontId="86"/>
  </si>
  <si>
    <t>銀行</t>
    <rPh sb="0" eb="2">
      <t>ギンコウ</t>
    </rPh>
    <phoneticPr fontId="85"/>
  </si>
  <si>
    <t>生年月日</t>
    <rPh sb="0" eb="2">
      <t>セイネン</t>
    </rPh>
    <rPh sb="2" eb="4">
      <t>ガッピ</t>
    </rPh>
    <phoneticPr fontId="86"/>
  </si>
  <si>
    <t>エ　地域農業の健全な発展を旨としつつ、公平・適正に調整されたものであること。</t>
  </si>
  <si>
    <t>住所</t>
    <rPh sb="0" eb="2">
      <t>ジュウショ</t>
    </rPh>
    <phoneticPr fontId="85"/>
  </si>
  <si>
    <t>農家備考</t>
  </si>
  <si>
    <t>貸付契約備考</t>
    <rPh sb="0" eb="2">
      <t>カシツケ</t>
    </rPh>
    <rPh sb="2" eb="4">
      <t>ケイヤク</t>
    </rPh>
    <rPh sb="4" eb="6">
      <t>ビコウ</t>
    </rPh>
    <phoneticPr fontId="86"/>
  </si>
  <si>
    <t>所在</t>
    <rPh sb="0" eb="2">
      <t>ショザイ</t>
    </rPh>
    <phoneticPr fontId="23"/>
  </si>
  <si>
    <t>権利の種類</t>
    <rPh sb="0" eb="2">
      <t>ケンリ</t>
    </rPh>
    <rPh sb="3" eb="5">
      <t>シュルイ</t>
    </rPh>
    <phoneticPr fontId="85"/>
  </si>
  <si>
    <t>地目</t>
    <rPh sb="0" eb="2">
      <t>チモク</t>
    </rPh>
    <phoneticPr fontId="85"/>
  </si>
  <si>
    <t>現況</t>
    <rPh sb="0" eb="2">
      <t>ゲンキョウ</t>
    </rPh>
    <phoneticPr fontId="85"/>
  </si>
  <si>
    <t>登記面積（㎡）</t>
    <rPh sb="0" eb="2">
      <t>トウキ</t>
    </rPh>
    <rPh sb="2" eb="4">
      <t>メンセキ</t>
    </rPh>
    <phoneticPr fontId="23"/>
  </si>
  <si>
    <r>
      <rPr>
        <u/>
        <sz val="10"/>
        <color auto="1"/>
        <rFont val="ＭＳ 明朝"/>
      </rPr>
      <t>借入</t>
    </r>
    <r>
      <rPr>
        <sz val="10"/>
        <color auto="1"/>
        <rFont val="ＭＳ 明朝"/>
      </rPr>
      <t xml:space="preserve">
期間</t>
    </r>
    <rPh sb="0" eb="2">
      <t>カリイレ</t>
    </rPh>
    <rPh sb="3" eb="5">
      <t>キカン</t>
    </rPh>
    <phoneticPr fontId="85"/>
  </si>
  <si>
    <t>登記名義人</t>
    <rPh sb="0" eb="5">
      <t>トウキメイギニン</t>
    </rPh>
    <phoneticPr fontId="86"/>
  </si>
  <si>
    <t>共有名義人氏名１</t>
    <rPh sb="0" eb="4">
      <t>キョウユウメイギ</t>
    </rPh>
    <rPh sb="4" eb="5">
      <t>ニン</t>
    </rPh>
    <rPh sb="5" eb="7">
      <t>シメイ</t>
    </rPh>
    <phoneticPr fontId="86"/>
  </si>
  <si>
    <t>共有名義人住所３</t>
    <rPh sb="0" eb="5">
      <t>キョウユウメイギニン</t>
    </rPh>
    <rPh sb="5" eb="7">
      <t>ジュウショ</t>
    </rPh>
    <phoneticPr fontId="86"/>
  </si>
  <si>
    <t>共有名義人氏名４</t>
    <rPh sb="0" eb="4">
      <t>キョウユウメイギ</t>
    </rPh>
    <rPh sb="4" eb="5">
      <t>ニン</t>
    </rPh>
    <rPh sb="5" eb="7">
      <t>シメイ</t>
    </rPh>
    <phoneticPr fontId="86"/>
  </si>
  <si>
    <t>経営作目02</t>
    <rPh sb="0" eb="2">
      <t>ケイエイ</t>
    </rPh>
    <rPh sb="2" eb="4">
      <t>サクモク</t>
    </rPh>
    <phoneticPr fontId="87"/>
  </si>
  <si>
    <t>共有名義人氏名５</t>
    <rPh sb="0" eb="4">
      <t>キョウユウメイギ</t>
    </rPh>
    <rPh sb="4" eb="5">
      <t>ニン</t>
    </rPh>
    <rPh sb="5" eb="7">
      <t>シメイ</t>
    </rPh>
    <phoneticPr fontId="86"/>
  </si>
  <si>
    <t>農地備考</t>
    <rPh sb="0" eb="2">
      <t>ノウチ</t>
    </rPh>
    <rPh sb="2" eb="4">
      <t>ビコウ</t>
    </rPh>
    <phoneticPr fontId="86"/>
  </si>
  <si>
    <t>月間賃料
（円）</t>
    <rPh sb="0" eb="2">
      <t>ゲッカン</t>
    </rPh>
    <rPh sb="2" eb="4">
      <t>チンリョウ</t>
    </rPh>
    <rPh sb="6" eb="7">
      <t>エン</t>
    </rPh>
    <phoneticPr fontId="85"/>
  </si>
  <si>
    <t>中間保有期間の
終期</t>
    <rPh sb="0" eb="2">
      <t>チュウカン</t>
    </rPh>
    <rPh sb="2" eb="4">
      <t>ホユウ</t>
    </rPh>
    <rPh sb="4" eb="6">
      <t>キカン</t>
    </rPh>
    <rPh sb="8" eb="10">
      <t>シュウキ</t>
    </rPh>
    <phoneticPr fontId="85"/>
  </si>
  <si>
    <t>15年以上の場合</t>
    <rPh sb="2" eb="5">
      <t>ねんいじょう</t>
    </rPh>
    <rPh sb="6" eb="8">
      <t>ばあい</t>
    </rPh>
    <phoneticPr fontId="28" type="Hiragana"/>
  </si>
  <si>
    <t>中間保有期間
(月)</t>
    <rPh sb="0" eb="2">
      <t>チュウカン</t>
    </rPh>
    <rPh sb="2" eb="4">
      <t>ホユウ</t>
    </rPh>
    <rPh sb="4" eb="6">
      <t>キカン</t>
    </rPh>
    <rPh sb="8" eb="9">
      <t>ツキ</t>
    </rPh>
    <phoneticPr fontId="85"/>
  </si>
  <si>
    <t>翌々年度</t>
    <rPh sb="0" eb="2">
      <t>ヨクヨク</t>
    </rPh>
    <rPh sb="2" eb="3">
      <t>ネン</t>
    </rPh>
    <rPh sb="3" eb="4">
      <t>ド</t>
    </rPh>
    <phoneticPr fontId="85"/>
  </si>
  <si>
    <t>(受)住所</t>
    <rPh sb="1" eb="2">
      <t>ウ</t>
    </rPh>
    <rPh sb="3" eb="5">
      <t>ジュウショ</t>
    </rPh>
    <phoneticPr fontId="23"/>
  </si>
  <si>
    <t>借入期間の
始期</t>
    <rPh sb="0" eb="2">
      <t>カリイレ</t>
    </rPh>
    <rPh sb="2" eb="4">
      <t>キカン</t>
    </rPh>
    <rPh sb="6" eb="8">
      <t>シキ</t>
    </rPh>
    <phoneticPr fontId="85"/>
  </si>
  <si>
    <t>貸付期間の
終期</t>
    <rPh sb="0" eb="2">
      <t>カシツケ</t>
    </rPh>
    <rPh sb="2" eb="4">
      <t>キカン</t>
    </rPh>
    <rPh sb="6" eb="8">
      <t>シュウキ</t>
    </rPh>
    <phoneticPr fontId="85"/>
  </si>
  <si>
    <t>口座種別</t>
    <rPh sb="0" eb="2">
      <t>コウザ</t>
    </rPh>
    <rPh sb="2" eb="4">
      <t>シュベツ</t>
    </rPh>
    <phoneticPr fontId="85"/>
  </si>
  <si>
    <t>徴収方法</t>
    <rPh sb="0" eb="2">
      <t>チョウシュウ</t>
    </rPh>
    <rPh sb="2" eb="4">
      <t>ホウホウ</t>
    </rPh>
    <phoneticPr fontId="86"/>
  </si>
  <si>
    <t>有無</t>
    <rPh sb="0" eb="2">
      <t>ウム</t>
    </rPh>
    <phoneticPr fontId="23"/>
  </si>
  <si>
    <t>金額</t>
    <rPh sb="0" eb="2">
      <t>キンガク</t>
    </rPh>
    <phoneticPr fontId="23"/>
  </si>
  <si>
    <t>徴収月</t>
    <rPh sb="0" eb="2">
      <t>チョウシュウ</t>
    </rPh>
    <rPh sb="2" eb="3">
      <t>ツキ</t>
    </rPh>
    <phoneticPr fontId="85"/>
  </si>
  <si>
    <t>農地中間管理事業（農地バンク）必要書類一覧</t>
    <rPh sb="0" eb="2">
      <t>のうち</t>
    </rPh>
    <rPh sb="2" eb="4">
      <t>ちゅうかん</t>
    </rPh>
    <rPh sb="4" eb="6">
      <t>かんり</t>
    </rPh>
    <rPh sb="6" eb="8">
      <t>じぎょう</t>
    </rPh>
    <rPh sb="9" eb="11">
      <t>のうち</t>
    </rPh>
    <rPh sb="15" eb="17">
      <t>ひつよう</t>
    </rPh>
    <rPh sb="17" eb="19">
      <t>しょるい</t>
    </rPh>
    <rPh sb="19" eb="21">
      <t>いちらん</t>
    </rPh>
    <phoneticPr fontId="28" type="Hiragana"/>
  </si>
  <si>
    <t>R05-1</t>
  </si>
  <si>
    <t>賃借権の設定等を受ける者の農業経営の状況等について、以下の内容を修正
ア　担い手区分の項目を変更
イ　地域計画策定済・未策定のチェック欄を削除</t>
  </si>
  <si>
    <t>畑</t>
  </si>
  <si>
    <t>耕作者</t>
    <rPh sb="0" eb="3">
      <t>コウサクシャ</t>
    </rPh>
    <phoneticPr fontId="23"/>
  </si>
  <si>
    <t>様式３</t>
    <rPh sb="0" eb="2">
      <t>ヨウシキ</t>
    </rPh>
    <phoneticPr fontId="23"/>
  </si>
  <si>
    <t>(1)権利設定等を受ける者の農業経営の状況等（以下「本書類」という。）は、同一公告に係る農用地利用集積等促進計画書（以下「促進計画書」という。）中、いずれかにその添付があれば、他はその添付を要しない。</t>
    <rPh sb="3" eb="5">
      <t>ケンリ</t>
    </rPh>
    <rPh sb="23" eb="25">
      <t>イカ</t>
    </rPh>
    <rPh sb="26" eb="27">
      <t>ホン</t>
    </rPh>
    <rPh sb="27" eb="29">
      <t>ショルイ</t>
    </rPh>
    <rPh sb="44" eb="47">
      <t>ノウヨウチ</t>
    </rPh>
    <rPh sb="47" eb="49">
      <t>リヨウ</t>
    </rPh>
    <rPh sb="49" eb="51">
      <t>シュウセキ</t>
    </rPh>
    <rPh sb="51" eb="52">
      <t>トウ</t>
    </rPh>
    <rPh sb="52" eb="54">
      <t>ソクシン</t>
    </rPh>
    <rPh sb="54" eb="57">
      <t>ケイカクショ</t>
    </rPh>
    <rPh sb="58" eb="60">
      <t>イカ</t>
    </rPh>
    <rPh sb="61" eb="63">
      <t>ソクシン</t>
    </rPh>
    <rPh sb="63" eb="66">
      <t>ケイカクショ</t>
    </rPh>
    <rPh sb="72" eb="73">
      <t>チュウ</t>
    </rPh>
    <rPh sb="81" eb="83">
      <t>テンプ</t>
    </rPh>
    <rPh sb="92" eb="94">
      <t>テンプ</t>
    </rPh>
    <phoneticPr fontId="23"/>
  </si>
  <si>
    <t>機構システムに取り込むための取込テンプレートシートを追加</t>
  </si>
  <si>
    <t>TEL：</t>
  </si>
  <si>
    <r>
      <t>借入期間　</t>
    </r>
    <r>
      <rPr>
        <sz val="11"/>
        <color rgb="FFFF0000"/>
        <rFont val="ＭＳ Ｐゴシック"/>
      </rPr>
      <t>※当面「平成」で入力</t>
    </r>
    <rPh sb="0" eb="2">
      <t>カリイレ</t>
    </rPh>
    <rPh sb="2" eb="4">
      <t>キカン</t>
    </rPh>
    <rPh sb="6" eb="8">
      <t>トウメン</t>
    </rPh>
    <rPh sb="9" eb="11">
      <t>ヘイセイ</t>
    </rPh>
    <rPh sb="13" eb="15">
      <t>ニュウリョク</t>
    </rPh>
    <phoneticPr fontId="85"/>
  </si>
  <si>
    <t>登記名義人(共有持分土地の場合は、代表者名　他○人と表記)</t>
    <rPh sb="0" eb="2">
      <t>トウキ</t>
    </rPh>
    <rPh sb="2" eb="5">
      <t>メイギニン</t>
    </rPh>
    <rPh sb="6" eb="8">
      <t>キョウユウ</t>
    </rPh>
    <rPh sb="8" eb="9">
      <t>モ</t>
    </rPh>
    <rPh sb="9" eb="10">
      <t>ブン</t>
    </rPh>
    <rPh sb="10" eb="12">
      <t>トチ</t>
    </rPh>
    <rPh sb="13" eb="15">
      <t>バアイ</t>
    </rPh>
    <rPh sb="17" eb="20">
      <t>ダイヒョウシャ</t>
    </rPh>
    <rPh sb="20" eb="21">
      <t>メイ</t>
    </rPh>
    <rPh sb="22" eb="23">
      <t>ホカ</t>
    </rPh>
    <rPh sb="24" eb="25">
      <t>ニン</t>
    </rPh>
    <rPh sb="26" eb="28">
      <t>ヒョウキ</t>
    </rPh>
    <phoneticPr fontId="85"/>
  </si>
  <si>
    <t>「借賃の改訂」と「賃料の増額又は減額」の項目を一つにまとめ、「借賃の増額又は減額」とした。</t>
  </si>
  <si>
    <t>契約者氏名/(振込者等氏名)</t>
  </si>
  <si>
    <t>農業委員会の要請又は農地中間管理事業の推進に関する法律第19条第2項の規程による貸付である。</t>
    <rPh sb="0" eb="2">
      <t>ノウギョウ</t>
    </rPh>
    <rPh sb="2" eb="5">
      <t>イインカイ</t>
    </rPh>
    <rPh sb="6" eb="8">
      <t>ヨウセイ</t>
    </rPh>
    <rPh sb="8" eb="9">
      <t>マタ</t>
    </rPh>
    <rPh sb="10" eb="14">
      <t>ノウチチュウカン</t>
    </rPh>
    <rPh sb="14" eb="16">
      <t>カンリ</t>
    </rPh>
    <rPh sb="16" eb="18">
      <t>ジギョウ</t>
    </rPh>
    <rPh sb="19" eb="21">
      <t>スイシン</t>
    </rPh>
    <rPh sb="22" eb="23">
      <t>カン</t>
    </rPh>
    <rPh sb="25" eb="27">
      <t>ホウリツ</t>
    </rPh>
    <rPh sb="27" eb="28">
      <t>ダイ</t>
    </rPh>
    <rPh sb="30" eb="31">
      <t>ジョウ</t>
    </rPh>
    <rPh sb="31" eb="32">
      <t>ダイ</t>
    </rPh>
    <rPh sb="33" eb="34">
      <t>コウ</t>
    </rPh>
    <rPh sb="35" eb="37">
      <t>キテイ</t>
    </rPh>
    <rPh sb="40" eb="42">
      <t>カシツケ</t>
    </rPh>
    <phoneticPr fontId="23"/>
  </si>
  <si>
    <t>振込者等氏名</t>
  </si>
  <si>
    <t>郵便番号(半角入力)※ハイフンは除く</t>
    <rPh sb="0" eb="2">
      <t>ユウビン</t>
    </rPh>
    <rPh sb="2" eb="4">
      <t>バンゴウ</t>
    </rPh>
    <rPh sb="5" eb="7">
      <t>ハンカク</t>
    </rPh>
    <rPh sb="7" eb="9">
      <t>ニュウリョク</t>
    </rPh>
    <rPh sb="16" eb="17">
      <t>ノゾ</t>
    </rPh>
    <phoneticPr fontId="23"/>
  </si>
  <si>
    <t>住所(英・数・ｶﾅは半角入力)/(振込者等住所)</t>
    <rPh sb="0" eb="2">
      <t>ジュウショ</t>
    </rPh>
    <rPh sb="3" eb="4">
      <t>エイ</t>
    </rPh>
    <rPh sb="5" eb="6">
      <t>カズ</t>
    </rPh>
    <rPh sb="10" eb="12">
      <t>ハンカク</t>
    </rPh>
    <rPh sb="12" eb="14">
      <t>ニュウリョク</t>
    </rPh>
    <rPh sb="17" eb="19">
      <t>フリコミ</t>
    </rPh>
    <rPh sb="19" eb="20">
      <t>シャ</t>
    </rPh>
    <rPh sb="20" eb="21">
      <t>トウ</t>
    </rPh>
    <rPh sb="21" eb="23">
      <t>ジュウショ</t>
    </rPh>
    <phoneticPr fontId="85"/>
  </si>
  <si>
    <t>地域計画区域</t>
    <rPh sb="0" eb="2">
      <t>チイキ</t>
    </rPh>
    <rPh sb="2" eb="4">
      <t>ケイカク</t>
    </rPh>
    <rPh sb="4" eb="6">
      <t>クイキ</t>
    </rPh>
    <phoneticPr fontId="23"/>
  </si>
  <si>
    <t>電話番号2(1以外の番号)</t>
    <rPh sb="0" eb="2">
      <t>デンワ</t>
    </rPh>
    <rPh sb="2" eb="4">
      <t>バンゴウ</t>
    </rPh>
    <rPh sb="7" eb="9">
      <t>イガイ</t>
    </rPh>
    <rPh sb="10" eb="12">
      <t>バンゴウ</t>
    </rPh>
    <phoneticPr fontId="85"/>
  </si>
  <si>
    <t>住所(英・数・ｶﾅは半角入力)</t>
    <rPh sb="0" eb="2">
      <t>ジュウショ</t>
    </rPh>
    <rPh sb="3" eb="4">
      <t>エイ</t>
    </rPh>
    <rPh sb="5" eb="6">
      <t>カズ</t>
    </rPh>
    <rPh sb="10" eb="12">
      <t>ハンカク</t>
    </rPh>
    <rPh sb="12" eb="14">
      <t>ニュウリョク</t>
    </rPh>
    <phoneticPr fontId="85"/>
  </si>
  <si>
    <t>(出)TEL02</t>
    <rPh sb="1" eb="2">
      <t>ダ</t>
    </rPh>
    <phoneticPr fontId="23"/>
  </si>
  <si>
    <t>電話番号1</t>
    <rPh sb="0" eb="2">
      <t>デンワ</t>
    </rPh>
    <rPh sb="2" eb="4">
      <t>バンゴウ</t>
    </rPh>
    <phoneticPr fontId="85"/>
  </si>
  <si>
    <t>経営作目01</t>
    <rPh sb="0" eb="2">
      <t>ケイエイ</t>
    </rPh>
    <rPh sb="2" eb="4">
      <t>サクモク</t>
    </rPh>
    <phoneticPr fontId="87"/>
  </si>
  <si>
    <t>経営作目03</t>
    <rPh sb="0" eb="2">
      <t>ケイエイ</t>
    </rPh>
    <rPh sb="2" eb="4">
      <t>サクモク</t>
    </rPh>
    <phoneticPr fontId="87"/>
  </si>
  <si>
    <t>徴収方法振込振替</t>
    <rPh sb="0" eb="2">
      <t>チョウシュウ</t>
    </rPh>
    <rPh sb="2" eb="4">
      <t>ホウホウ</t>
    </rPh>
    <rPh sb="4" eb="6">
      <t>フリコミ</t>
    </rPh>
    <rPh sb="6" eb="8">
      <t>フリカエ</t>
    </rPh>
    <phoneticPr fontId="88"/>
  </si>
  <si>
    <t>地　番（半角)</t>
    <rPh sb="0" eb="1">
      <t>チ</t>
    </rPh>
    <rPh sb="2" eb="3">
      <t>バン</t>
    </rPh>
    <rPh sb="4" eb="6">
      <t>ハンカク</t>
    </rPh>
    <phoneticPr fontId="85"/>
  </si>
  <si>
    <t>農地の状況※現況写真参照</t>
    <rPh sb="0" eb="2">
      <t>ノウチ</t>
    </rPh>
    <rPh sb="3" eb="5">
      <t>ジョウキョウ</t>
    </rPh>
    <rPh sb="6" eb="8">
      <t>ゲンキョウ</t>
    </rPh>
    <rPh sb="8" eb="9">
      <t>シャ</t>
    </rPh>
    <rPh sb="9" eb="10">
      <t>マコト</t>
    </rPh>
    <rPh sb="10" eb="12">
      <t>サンショウ</t>
    </rPh>
    <phoneticPr fontId="23"/>
  </si>
  <si>
    <t>借入期間の終期</t>
    <rPh sb="0" eb="2">
      <t>カリイレ</t>
    </rPh>
    <rPh sb="2" eb="4">
      <t>キカン</t>
    </rPh>
    <rPh sb="5" eb="7">
      <t>シュウキ</t>
    </rPh>
    <phoneticPr fontId="85"/>
  </si>
  <si>
    <t>(出)登記名義</t>
    <rPh sb="3" eb="5">
      <t>トウキ</t>
    </rPh>
    <rPh sb="5" eb="7">
      <t>メイギ</t>
    </rPh>
    <phoneticPr fontId="23"/>
  </si>
  <si>
    <t>(出)契約者氏名</t>
    <rPh sb="3" eb="6">
      <t>ケイヤクシャ</t>
    </rPh>
    <rPh sb="6" eb="8">
      <t>シメイ</t>
    </rPh>
    <phoneticPr fontId="23"/>
  </si>
  <si>
    <t>振込等氏名（委任・相続）</t>
    <rPh sb="0" eb="2">
      <t>フリコミ</t>
    </rPh>
    <rPh sb="2" eb="3">
      <t>トウ</t>
    </rPh>
    <rPh sb="3" eb="5">
      <t>シメイ</t>
    </rPh>
    <rPh sb="6" eb="8">
      <t>イニン</t>
    </rPh>
    <rPh sb="9" eb="11">
      <t>ソウゾク</t>
    </rPh>
    <phoneticPr fontId="87"/>
  </si>
  <si>
    <t>(出)郵便番号</t>
    <rPh sb="3" eb="5">
      <t>ユウビン</t>
    </rPh>
    <rPh sb="5" eb="7">
      <t>バンゴウ</t>
    </rPh>
    <phoneticPr fontId="23"/>
  </si>
  <si>
    <t>受け手のみの権利設定の場合は、受け手に係わる部分のみ記入ください。</t>
    <rPh sb="0" eb="1">
      <t>ｳ</t>
    </rPh>
    <rPh sb="2" eb="3">
      <t>ﾃ</t>
    </rPh>
    <rPh sb="6" eb="8">
      <t>ｹﾝﾘ</t>
    </rPh>
    <rPh sb="8" eb="10">
      <t>ｾｯﾃｲ</t>
    </rPh>
    <rPh sb="11" eb="13">
      <t>ﾊﾞｱｲ</t>
    </rPh>
    <rPh sb="15" eb="16">
      <t>ｳ</t>
    </rPh>
    <rPh sb="17" eb="18">
      <t>ﾃ</t>
    </rPh>
    <rPh sb="19" eb="20">
      <t>ｶｶ</t>
    </rPh>
    <rPh sb="22" eb="24">
      <t>ﾌﾞﾌﾞﾝ</t>
    </rPh>
    <rPh sb="26" eb="28">
      <t>ｷﾆｭｳ</t>
    </rPh>
    <phoneticPr fontId="23" type="halfwidthKatakana"/>
  </si>
  <si>
    <t>(出)住所</t>
    <rPh sb="3" eb="5">
      <t>ジュウショ</t>
    </rPh>
    <phoneticPr fontId="23"/>
  </si>
  <si>
    <t>受け手に連絡が取れない事例が増えているため、本人以外の連絡先記載欄を追加</t>
  </si>
  <si>
    <t>(受)ﾌﾘｶﾞﾅ</t>
    <rPh sb="1" eb="2">
      <t>ウ</t>
    </rPh>
    <phoneticPr fontId="23"/>
  </si>
  <si>
    <t>賃借料振込依頼書（出し手）</t>
    <rPh sb="0" eb="3">
      <t>ちんしゃくりょう</t>
    </rPh>
    <rPh sb="3" eb="5">
      <t>ふりこみ</t>
    </rPh>
    <rPh sb="5" eb="8">
      <t>いらいしょ</t>
    </rPh>
    <rPh sb="9" eb="10">
      <t>だ</t>
    </rPh>
    <rPh sb="11" eb="12">
      <t>て</t>
    </rPh>
    <phoneticPr fontId="28" type="Hiragana"/>
  </si>
  <si>
    <t>(受)生年月日</t>
    <rPh sb="1" eb="2">
      <t>ウ</t>
    </rPh>
    <rPh sb="3" eb="5">
      <t>セイネン</t>
    </rPh>
    <rPh sb="5" eb="7">
      <t>ガッピ</t>
    </rPh>
    <phoneticPr fontId="23"/>
  </si>
  <si>
    <t>連絡先　ＴＥＬ</t>
    <rPh sb="0" eb="3">
      <t>れんらくさき</t>
    </rPh>
    <phoneticPr fontId="28" type="Hiragana"/>
  </si>
  <si>
    <t>(受)経営作物02</t>
    <rPh sb="1" eb="2">
      <t>ウ</t>
    </rPh>
    <rPh sb="3" eb="5">
      <t>ケイエイ</t>
    </rPh>
    <rPh sb="5" eb="7">
      <t>サクモツ</t>
    </rPh>
    <phoneticPr fontId="23"/>
  </si>
  <si>
    <t>(受)経営作物03</t>
    <rPh sb="1" eb="2">
      <t>ウ</t>
    </rPh>
    <rPh sb="3" eb="5">
      <t>ケイエイ</t>
    </rPh>
    <rPh sb="5" eb="7">
      <t>サクモツ</t>
    </rPh>
    <phoneticPr fontId="23"/>
  </si>
  <si>
    <t>(農地)市町村</t>
    <rPh sb="1" eb="3">
      <t>ノウチ</t>
    </rPh>
    <rPh sb="4" eb="7">
      <t>シチョウソン</t>
    </rPh>
    <phoneticPr fontId="23"/>
  </si>
  <si>
    <t>※
状態</t>
    <rPh sb="2" eb="4">
      <t>ジョウタイ</t>
    </rPh>
    <phoneticPr fontId="23"/>
  </si>
  <si>
    <t>区域内　　・区域外</t>
    <rPh sb="0" eb="3">
      <t>くいきない</t>
    </rPh>
    <rPh sb="6" eb="8">
      <t>くいき</t>
    </rPh>
    <rPh sb="8" eb="9">
      <t>がい</t>
    </rPh>
    <phoneticPr fontId="28" type="Hiragana"/>
  </si>
  <si>
    <t>4_出_審査表をゴシック体に変更</t>
    <rPh sb="2" eb="3">
      <t>デ</t>
    </rPh>
    <rPh sb="4" eb="7">
      <t>シンサヒョウ</t>
    </rPh>
    <rPh sb="12" eb="13">
      <t>タイ</t>
    </rPh>
    <rPh sb="14" eb="16">
      <t>ヘンコウ</t>
    </rPh>
    <phoneticPr fontId="23"/>
  </si>
  <si>
    <t>字</t>
    <rPh sb="0" eb="1">
      <t>アザ</t>
    </rPh>
    <phoneticPr fontId="87"/>
  </si>
  <si>
    <t>(農地)小字</t>
    <rPh sb="4" eb="6">
      <t>コアザ</t>
    </rPh>
    <phoneticPr fontId="23"/>
  </si>
  <si>
    <t>(農地)現況地目</t>
    <rPh sb="4" eb="6">
      <t>ゲンキョウ</t>
    </rPh>
    <rPh sb="6" eb="8">
      <t>チモク</t>
    </rPh>
    <phoneticPr fontId="23"/>
  </si>
  <si>
    <t>(集)始期</t>
    <rPh sb="1" eb="2">
      <t>シュウ</t>
    </rPh>
    <rPh sb="3" eb="5">
      <t>シキ</t>
    </rPh>
    <phoneticPr fontId="23"/>
  </si>
  <si>
    <t>(集)終期</t>
    <rPh sb="1" eb="2">
      <t>シュウ</t>
    </rPh>
    <rPh sb="3" eb="5">
      <t>シュウキ</t>
    </rPh>
    <phoneticPr fontId="23"/>
  </si>
  <si>
    <t>14_受_事前確認　A53セル　文言を※トラブルがあった場合にのみ使用しますから、※契約者に連絡が取れない場合にのみ使用しますに変更しました。</t>
    <rPh sb="3" eb="4">
      <t>ウ</t>
    </rPh>
    <rPh sb="5" eb="7">
      <t>ジゼン</t>
    </rPh>
    <rPh sb="7" eb="9">
      <t>カクニン</t>
    </rPh>
    <rPh sb="16" eb="18">
      <t>モンゴン</t>
    </rPh>
    <rPh sb="28" eb="30">
      <t>バアイ</t>
    </rPh>
    <rPh sb="33" eb="35">
      <t>シヨウ</t>
    </rPh>
    <rPh sb="64" eb="66">
      <t>ヘンコウ</t>
    </rPh>
    <phoneticPr fontId="23"/>
  </si>
  <si>
    <r>
      <t>事業実施地域については、</t>
    </r>
    <r>
      <rPr>
        <u/>
        <sz val="11"/>
        <color theme="1"/>
        <rFont val="ＭＳ Ｐ明朝"/>
      </rPr>
      <t>県が各市町村・地域の農地や担い手の実態、営農状況等を考慮した上で決定</t>
    </r>
    <r>
      <rPr>
        <sz val="11"/>
        <color auto="1"/>
        <rFont val="ＭＳ Ｐ明朝"/>
      </rPr>
      <t>されます。</t>
    </r>
    <rPh sb="0" eb="2">
      <t>ジギョウ</t>
    </rPh>
    <rPh sb="2" eb="4">
      <t>ジッシ</t>
    </rPh>
    <rPh sb="4" eb="6">
      <t>チイキ</t>
    </rPh>
    <rPh sb="12" eb="13">
      <t>ケン</t>
    </rPh>
    <rPh sb="14" eb="15">
      <t>カク</t>
    </rPh>
    <rPh sb="15" eb="18">
      <t>シチョウソン</t>
    </rPh>
    <rPh sb="19" eb="21">
      <t>チイキ</t>
    </rPh>
    <rPh sb="22" eb="24">
      <t>ノウチ</t>
    </rPh>
    <rPh sb="25" eb="26">
      <t>ニナ</t>
    </rPh>
    <rPh sb="27" eb="28">
      <t>テ</t>
    </rPh>
    <rPh sb="29" eb="31">
      <t>ジッタイ</t>
    </rPh>
    <rPh sb="32" eb="34">
      <t>エイノウ</t>
    </rPh>
    <rPh sb="34" eb="36">
      <t>ジョウキョウ</t>
    </rPh>
    <rPh sb="36" eb="37">
      <t>ナド</t>
    </rPh>
    <rPh sb="38" eb="40">
      <t>コウリョ</t>
    </rPh>
    <rPh sb="42" eb="43">
      <t>ウエ</t>
    </rPh>
    <rPh sb="44" eb="46">
      <t>ケッテイ</t>
    </rPh>
    <phoneticPr fontId="23"/>
  </si>
  <si>
    <t>地域計画区域内</t>
    <rPh sb="0" eb="2">
      <t>チイキ</t>
    </rPh>
    <rPh sb="2" eb="4">
      <t>ケイカク</t>
    </rPh>
    <rPh sb="4" eb="7">
      <t>クイキナイ</t>
    </rPh>
    <phoneticPr fontId="23"/>
  </si>
  <si>
    <r>
      <t>機構関連事業対象農用地等に係る</t>
    </r>
    <r>
      <rPr>
        <u/>
        <sz val="11"/>
        <color theme="1"/>
        <rFont val="ＭＳ Ｐ明朝"/>
      </rPr>
      <t>農用地区域からの除外（農地転用）については、機構の借受期間が満了し除外要件等を満たす場合に限り可能</t>
    </r>
    <r>
      <rPr>
        <sz val="11"/>
        <color auto="1"/>
        <rFont val="ＭＳ Ｐ明朝"/>
      </rPr>
      <t>です。</t>
    </r>
    <rPh sb="0" eb="2">
      <t>キコウ</t>
    </rPh>
    <rPh sb="2" eb="4">
      <t>カンレン</t>
    </rPh>
    <rPh sb="4" eb="6">
      <t>ジギョウ</t>
    </rPh>
    <rPh sb="6" eb="8">
      <t>タイショウ</t>
    </rPh>
    <rPh sb="8" eb="11">
      <t>ノウヨウチ</t>
    </rPh>
    <rPh sb="11" eb="12">
      <t>ナド</t>
    </rPh>
    <rPh sb="13" eb="14">
      <t>カカ</t>
    </rPh>
    <rPh sb="15" eb="18">
      <t>ノウヨウチ</t>
    </rPh>
    <rPh sb="18" eb="20">
      <t>クイキ</t>
    </rPh>
    <rPh sb="23" eb="25">
      <t>ジョガイ</t>
    </rPh>
    <rPh sb="26" eb="28">
      <t>ノウチ</t>
    </rPh>
    <rPh sb="28" eb="30">
      <t>テンヨウ</t>
    </rPh>
    <rPh sb="37" eb="39">
      <t>キコウ</t>
    </rPh>
    <rPh sb="40" eb="42">
      <t>カリウケ</t>
    </rPh>
    <rPh sb="42" eb="44">
      <t>キカン</t>
    </rPh>
    <rPh sb="45" eb="47">
      <t>マンリョウ</t>
    </rPh>
    <rPh sb="48" eb="50">
      <t>ジョガイ</t>
    </rPh>
    <rPh sb="50" eb="52">
      <t>ヨウケン</t>
    </rPh>
    <rPh sb="52" eb="53">
      <t>ナド</t>
    </rPh>
    <rPh sb="54" eb="55">
      <t>ミ</t>
    </rPh>
    <rPh sb="57" eb="59">
      <t>バアイ</t>
    </rPh>
    <rPh sb="60" eb="61">
      <t>カギ</t>
    </rPh>
    <rPh sb="62" eb="64">
      <t>カノウ</t>
    </rPh>
    <phoneticPr fontId="23"/>
  </si>
  <si>
    <r>
      <t>機構関連事業が行われた農用地等の所有者が機構への貸付けを、</t>
    </r>
    <r>
      <rPr>
        <u/>
        <sz val="11"/>
        <color theme="1"/>
        <rFont val="ＭＳ Ｐ明朝"/>
      </rPr>
      <t>自らの都合で一方的に解除した場合は、特別徴収金（工事に要した費用の全部）が徴収</t>
    </r>
    <r>
      <rPr>
        <sz val="11"/>
        <color auto="1"/>
        <rFont val="ＭＳ Ｐ明朝"/>
      </rPr>
      <t>されます。</t>
    </r>
    <rPh sb="0" eb="2">
      <t>キコウ</t>
    </rPh>
    <rPh sb="2" eb="4">
      <t>カンレン</t>
    </rPh>
    <rPh sb="4" eb="6">
      <t>ジギョウ</t>
    </rPh>
    <rPh sb="7" eb="8">
      <t>オコナ</t>
    </rPh>
    <rPh sb="11" eb="14">
      <t>ノウヨウチ</t>
    </rPh>
    <rPh sb="14" eb="15">
      <t>ナド</t>
    </rPh>
    <rPh sb="16" eb="19">
      <t>ショユウシャ</t>
    </rPh>
    <rPh sb="20" eb="22">
      <t>キコウ</t>
    </rPh>
    <rPh sb="24" eb="26">
      <t>カシツケ</t>
    </rPh>
    <rPh sb="29" eb="30">
      <t>ミズカ</t>
    </rPh>
    <rPh sb="32" eb="34">
      <t>ツゴウ</t>
    </rPh>
    <rPh sb="35" eb="38">
      <t>イッポウテキ</t>
    </rPh>
    <rPh sb="39" eb="41">
      <t>カイジョ</t>
    </rPh>
    <rPh sb="43" eb="45">
      <t>バアイ</t>
    </rPh>
    <rPh sb="47" eb="49">
      <t>トクベツ</t>
    </rPh>
    <rPh sb="49" eb="51">
      <t>チョウシュウ</t>
    </rPh>
    <rPh sb="51" eb="52">
      <t>キン</t>
    </rPh>
    <rPh sb="53" eb="55">
      <t>コウジ</t>
    </rPh>
    <rPh sb="56" eb="57">
      <t>ヨウ</t>
    </rPh>
    <rPh sb="59" eb="61">
      <t>ヒヨウ</t>
    </rPh>
    <rPh sb="62" eb="64">
      <t>ゼンブ</t>
    </rPh>
    <rPh sb="66" eb="68">
      <t>チョウシュウ</t>
    </rPh>
    <phoneticPr fontId="23"/>
  </si>
  <si>
    <t>変更点</t>
    <rPh sb="0" eb="3">
      <t>ヘンコウテン</t>
    </rPh>
    <phoneticPr fontId="23"/>
  </si>
  <si>
    <t>（借受者）</t>
    <rPh sb="1" eb="3">
      <t>カリウケ</t>
    </rPh>
    <rPh sb="3" eb="4">
      <t>シャ</t>
    </rPh>
    <phoneticPr fontId="23"/>
  </si>
  <si>
    <t>Ver　No.</t>
  </si>
  <si>
    <t>新設</t>
    <rPh sb="0" eb="2">
      <t>シンセツ</t>
    </rPh>
    <phoneticPr fontId="23"/>
  </si>
  <si>
    <t>タイトルを農用地利用集積等促進計画とし、日付を追加</t>
  </si>
  <si>
    <t>１．各筆明細の後ろに（出し手）（受け手）の表記を追加</t>
  </si>
  <si>
    <t>個人農家と法人の入力を同じファイルで行っていましたが、わかりづらいと指摘があったため、ファイルを2つに分けました。</t>
  </si>
  <si>
    <t>借入審査表について、以下の内容を修正
ア　右上の「新規・（全部・一部）更新」の欄を削除。 
イ　表記を「構築物」から「附属物」に変更。
ウ　表記を「機構への貸付前の状況」から「始期日前年度末時点の農地の状況」に変更。
エ　借入期間が10年未満の場合は理由を記載することに変更。
オ　各項目の注意点・記載基準等を表記。</t>
  </si>
  <si>
    <t>入力S_土地　H列　リストに採草放牧地を追加</t>
    <rPh sb="0" eb="2">
      <t>ニュウリョク</t>
    </rPh>
    <rPh sb="4" eb="6">
      <t>トチ</t>
    </rPh>
    <rPh sb="8" eb="9">
      <t>レツ</t>
    </rPh>
    <rPh sb="14" eb="16">
      <t>サイソウ</t>
    </rPh>
    <rPh sb="16" eb="19">
      <t>ホウボクチ</t>
    </rPh>
    <rPh sb="20" eb="22">
      <t>ツイカ</t>
    </rPh>
    <phoneticPr fontId="23"/>
  </si>
  <si>
    <t>出し手　 (12）目的物の返還について、附属物の収去の場合を追加しました。</t>
  </si>
  <si>
    <t>起案日</t>
    <rPh sb="0" eb="2">
      <t>キアン</t>
    </rPh>
    <rPh sb="2" eb="3">
      <t>ビ</t>
    </rPh>
    <phoneticPr fontId="23"/>
  </si>
  <si>
    <t>台帳入力のためのシートを追加</t>
  </si>
  <si>
    <t>使用貸借の場合、２筆目以降の情報がうまく反映されなかったため、数式の修正</t>
  </si>
  <si>
    <t>Ver1.0</t>
  </si>
  <si>
    <t>借入用地の概要
（契約期間が10年未満の場合はその理由、賃借料が近傍類似から外れた場合はその理由、検討が必要な事項）</t>
  </si>
  <si>
    <t>入力S　受け手の借入農用地等の適正利用　Ver1.2_修正番号③に連動する項目のため削除</t>
    <rPh sb="0" eb="2">
      <t>ニュウリョク</t>
    </rPh>
    <rPh sb="4" eb="5">
      <t>ウ</t>
    </rPh>
    <rPh sb="6" eb="7">
      <t>テ</t>
    </rPh>
    <rPh sb="8" eb="10">
      <t>カリイレ</t>
    </rPh>
    <rPh sb="10" eb="13">
      <t>ノウヨウチ</t>
    </rPh>
    <rPh sb="13" eb="14">
      <t>トウ</t>
    </rPh>
    <rPh sb="15" eb="17">
      <t>テキセイ</t>
    </rPh>
    <rPh sb="17" eb="19">
      <t>リヨウ</t>
    </rPh>
    <rPh sb="27" eb="29">
      <t>シュウセイ</t>
    </rPh>
    <rPh sb="29" eb="31">
      <t>バンゴウ</t>
    </rPh>
    <rPh sb="33" eb="35">
      <t>レンドウ</t>
    </rPh>
    <rPh sb="37" eb="39">
      <t>コウモク</t>
    </rPh>
    <rPh sb="42" eb="44">
      <t>サクジョ</t>
    </rPh>
    <phoneticPr fontId="23"/>
  </si>
  <si>
    <t>Ver1.3</t>
  </si>
  <si>
    <t>※契約者に連絡が取れない場合にのみ使用します</t>
    <rPh sb="1" eb="4">
      <t>ケイヤクシャ</t>
    </rPh>
    <rPh sb="5" eb="7">
      <t>レンラク</t>
    </rPh>
    <rPh sb="8" eb="9">
      <t>ト</t>
    </rPh>
    <rPh sb="12" eb="14">
      <t>バアイ</t>
    </rPh>
    <rPh sb="17" eb="19">
      <t>シヨウ</t>
    </rPh>
    <phoneticPr fontId="23"/>
  </si>
  <si>
    <t>14_受_事前確認　C14　参照先を変更</t>
    <rPh sb="3" eb="4">
      <t>ウ</t>
    </rPh>
    <rPh sb="5" eb="7">
      <t>ジゼン</t>
    </rPh>
    <rPh sb="7" eb="9">
      <t>カクニン</t>
    </rPh>
    <rPh sb="14" eb="17">
      <t>サンショウサキ</t>
    </rPh>
    <rPh sb="18" eb="20">
      <t>ヘンコウ</t>
    </rPh>
    <phoneticPr fontId="23"/>
  </si>
  <si>
    <t>続柄</t>
    <rPh sb="0" eb="2">
      <t>つづきがら</t>
    </rPh>
    <phoneticPr fontId="28" type="Hiragana"/>
  </si>
  <si>
    <r>
      <t xml:space="preserve">１．なし
</t>
    </r>
    <r>
      <rPr>
        <sz val="8"/>
        <color auto="1"/>
        <rFont val="ＭＳ Ｐゴシック"/>
      </rPr>
      <t>２．パイプハウス</t>
    </r>
    <r>
      <rPr>
        <sz val="9"/>
        <color auto="1"/>
        <rFont val="ＭＳ Ｐゴシック"/>
      </rPr>
      <t xml:space="preserve">
３．鉄骨ハウス
４．Ｈ鋼ハウス
５．平張施設
６．井戸
７．作業小屋
８．その他</t>
    </r>
    <rPh sb="16" eb="18">
      <t>てっこつ</t>
    </rPh>
    <rPh sb="25" eb="26">
      <t>はがね</t>
    </rPh>
    <rPh sb="32" eb="33">
      <t>ひら</t>
    </rPh>
    <rPh sb="33" eb="34">
      <t>は</t>
    </rPh>
    <rPh sb="34" eb="36">
      <t>しせつ</t>
    </rPh>
    <rPh sb="39" eb="41">
      <t>いど</t>
    </rPh>
    <rPh sb="44" eb="46">
      <t>さぎょう</t>
    </rPh>
    <rPh sb="46" eb="48">
      <t>こや</t>
    </rPh>
    <rPh sb="53" eb="54">
      <t>た</t>
    </rPh>
    <phoneticPr fontId="28" type="Hiragana"/>
  </si>
  <si>
    <t>入力S　L～O10　これまで本人以外の連絡先を記入する欄でしたが、項目を立会人とし、契約者が80歳以上の場合は入力必須としました。</t>
    <rPh sb="0" eb="2">
      <t>ニュウリョク</t>
    </rPh>
    <rPh sb="14" eb="16">
      <t>ホンニン</t>
    </rPh>
    <rPh sb="16" eb="18">
      <t>イガイ</t>
    </rPh>
    <rPh sb="19" eb="22">
      <t>レンラクサキ</t>
    </rPh>
    <rPh sb="23" eb="25">
      <t>キニュウ</t>
    </rPh>
    <rPh sb="27" eb="28">
      <t>ラン</t>
    </rPh>
    <rPh sb="33" eb="35">
      <t>コウモク</t>
    </rPh>
    <rPh sb="36" eb="39">
      <t>タチアイニン</t>
    </rPh>
    <rPh sb="42" eb="45">
      <t>ケイヤクシャ</t>
    </rPh>
    <rPh sb="48" eb="49">
      <t>サイ</t>
    </rPh>
    <rPh sb="49" eb="51">
      <t>イジョウ</t>
    </rPh>
    <rPh sb="52" eb="54">
      <t>バアイ</t>
    </rPh>
    <rPh sb="55" eb="57">
      <t>ニュウリョク</t>
    </rPh>
    <rPh sb="57" eb="59">
      <t>ヒッス</t>
    </rPh>
    <phoneticPr fontId="23"/>
  </si>
  <si>
    <r>
      <t>仮登記等
(</t>
    </r>
    <r>
      <rPr>
        <sz val="8"/>
        <color theme="1"/>
        <rFont val="ＭＳ Ｐゴシック"/>
      </rPr>
      <t>権利部(甲))</t>
    </r>
    <rPh sb="0" eb="3">
      <t>カリトウキ</t>
    </rPh>
    <rPh sb="3" eb="4">
      <t>トウ</t>
    </rPh>
    <rPh sb="6" eb="9">
      <t>ケンリブ</t>
    </rPh>
    <rPh sb="10" eb="11">
      <t>コウ</t>
    </rPh>
    <phoneticPr fontId="23"/>
  </si>
  <si>
    <r>
      <t>抵当権等/
抵当権者
(</t>
    </r>
    <r>
      <rPr>
        <sz val="8"/>
        <color theme="1"/>
        <rFont val="ＭＳ Ｐゴシック"/>
      </rPr>
      <t>権利部(乙))</t>
    </r>
    <rPh sb="0" eb="3">
      <t>テイトウケン</t>
    </rPh>
    <rPh sb="3" eb="4">
      <t>トウ</t>
    </rPh>
    <rPh sb="6" eb="10">
      <t>テイトウケンシャ</t>
    </rPh>
    <rPh sb="16" eb="17">
      <t>オツ</t>
    </rPh>
    <phoneticPr fontId="23"/>
  </si>
  <si>
    <t>入力S_土地　T12～21　選択リスト　良、雑草、遊休化に変更</t>
    <rPh sb="14" eb="16">
      <t>センタク</t>
    </rPh>
    <rPh sb="20" eb="21">
      <t>リョウ</t>
    </rPh>
    <rPh sb="22" eb="24">
      <t>ザッソウ</t>
    </rPh>
    <rPh sb="25" eb="27">
      <t>ユウキュウ</t>
    </rPh>
    <rPh sb="27" eb="28">
      <t>カ</t>
    </rPh>
    <rPh sb="29" eb="31">
      <t>ヘンコウ</t>
    </rPh>
    <phoneticPr fontId="23"/>
  </si>
  <si>
    <t>入力S_土地　Y、Z列　削除　共有者がいる場合の同意書等、相続関係図</t>
    <rPh sb="10" eb="11">
      <t>レツ</t>
    </rPh>
    <rPh sb="12" eb="14">
      <t>サクジョ</t>
    </rPh>
    <rPh sb="15" eb="18">
      <t>キョウユウシャ</t>
    </rPh>
    <rPh sb="21" eb="23">
      <t>バアイ</t>
    </rPh>
    <rPh sb="24" eb="28">
      <t>ドウイショナド</t>
    </rPh>
    <rPh sb="29" eb="31">
      <t>ソウゾク</t>
    </rPh>
    <rPh sb="31" eb="34">
      <t>カンケイズ</t>
    </rPh>
    <phoneticPr fontId="23"/>
  </si>
  <si>
    <t>シート名　5_出_各筆・共通　→　様式番号に合わせて　1_出_各筆・共通に変更</t>
    <rPh sb="3" eb="4">
      <t>メイ</t>
    </rPh>
    <rPh sb="7" eb="8">
      <t>デ</t>
    </rPh>
    <rPh sb="9" eb="11">
      <t>カクヒツ</t>
    </rPh>
    <rPh sb="12" eb="14">
      <t>キョウツウ</t>
    </rPh>
    <rPh sb="17" eb="19">
      <t>ヨウシキ</t>
    </rPh>
    <rPh sb="19" eb="21">
      <t>バンゴウ</t>
    </rPh>
    <rPh sb="22" eb="23">
      <t>ア</t>
    </rPh>
    <rPh sb="37" eb="39">
      <t>ヘンコウ</t>
    </rPh>
    <phoneticPr fontId="23"/>
  </si>
  <si>
    <t>入力S_土地　Q12～21　選択リスト　整備済、未整備に変更</t>
    <rPh sb="14" eb="16">
      <t>センタク</t>
    </rPh>
    <rPh sb="20" eb="22">
      <t>セイビ</t>
    </rPh>
    <rPh sb="22" eb="23">
      <t>ズ</t>
    </rPh>
    <rPh sb="24" eb="27">
      <t>ミセイビ</t>
    </rPh>
    <rPh sb="28" eb="30">
      <t>ヘンコウ</t>
    </rPh>
    <phoneticPr fontId="23"/>
  </si>
  <si>
    <t>シート名　7_受_経営状況　→　様式番号に合わせて　3_受_経営状況に変更</t>
    <rPh sb="3" eb="4">
      <t>メイ</t>
    </rPh>
    <rPh sb="7" eb="8">
      <t>ウ</t>
    </rPh>
    <rPh sb="9" eb="11">
      <t>ケイエイ</t>
    </rPh>
    <rPh sb="11" eb="13">
      <t>ジョウキョウ</t>
    </rPh>
    <rPh sb="16" eb="20">
      <t>ヨウシキバンゴウ</t>
    </rPh>
    <rPh sb="21" eb="22">
      <t>ア</t>
    </rPh>
    <rPh sb="28" eb="29">
      <t>ウ</t>
    </rPh>
    <rPh sb="30" eb="34">
      <t>ケイエイジョウキョウ</t>
    </rPh>
    <rPh sb="35" eb="37">
      <t>ヘンコウ</t>
    </rPh>
    <phoneticPr fontId="23"/>
  </si>
  <si>
    <t>シート名　4_出_審査　→　様式番号に合わせて　7_出_審査に変更</t>
    <rPh sb="3" eb="4">
      <t>メイ</t>
    </rPh>
    <rPh sb="7" eb="8">
      <t>デ</t>
    </rPh>
    <rPh sb="9" eb="11">
      <t>シンサ</t>
    </rPh>
    <rPh sb="14" eb="18">
      <t>ヨウシキバンゴウ</t>
    </rPh>
    <rPh sb="19" eb="20">
      <t>ア</t>
    </rPh>
    <rPh sb="26" eb="27">
      <t>デ</t>
    </rPh>
    <rPh sb="28" eb="30">
      <t>シンサ</t>
    </rPh>
    <rPh sb="31" eb="33">
      <t>ヘンコウ</t>
    </rPh>
    <phoneticPr fontId="23"/>
  </si>
  <si>
    <t>シート名　11_出_振込依頼書　→　様式番号に合わせて　9_出_振込依頼書</t>
    <rPh sb="3" eb="4">
      <t>メイ</t>
    </rPh>
    <rPh sb="8" eb="9">
      <t>デ</t>
    </rPh>
    <rPh sb="10" eb="12">
      <t>フリコミ</t>
    </rPh>
    <rPh sb="12" eb="15">
      <t>イライショ</t>
    </rPh>
    <rPh sb="18" eb="22">
      <t>ヨウシキバンゴウ</t>
    </rPh>
    <rPh sb="23" eb="24">
      <t>ア</t>
    </rPh>
    <rPh sb="30" eb="31">
      <t>デ</t>
    </rPh>
    <rPh sb="32" eb="34">
      <t>フリコミ</t>
    </rPh>
    <rPh sb="34" eb="37">
      <t>イライショ</t>
    </rPh>
    <phoneticPr fontId="23"/>
  </si>
  <si>
    <t>シート名　14_受_事前確認　→　様式番号に合わせて　11_受_事前確認</t>
    <rPh sb="3" eb="4">
      <t>メイ</t>
    </rPh>
    <rPh sb="8" eb="9">
      <t>ウケ</t>
    </rPh>
    <rPh sb="10" eb="12">
      <t>ジゼン</t>
    </rPh>
    <rPh sb="12" eb="14">
      <t>カクニン</t>
    </rPh>
    <rPh sb="17" eb="21">
      <t>ヨウシキバンゴウ</t>
    </rPh>
    <rPh sb="22" eb="23">
      <t>ア</t>
    </rPh>
    <rPh sb="30" eb="31">
      <t>ウケ</t>
    </rPh>
    <rPh sb="32" eb="34">
      <t>ジゼン</t>
    </rPh>
    <rPh sb="34" eb="36">
      <t>カクニン</t>
    </rPh>
    <phoneticPr fontId="23"/>
  </si>
  <si>
    <r>
      <t>　　　　　</t>
    </r>
    <r>
      <rPr>
        <u/>
        <sz val="9"/>
        <color theme="1"/>
        <rFont val="ＭＳ Ｐゴシック"/>
      </rPr>
      <t>により口座登録が間に合わなかった場合</t>
    </r>
    <r>
      <rPr>
        <sz val="9"/>
        <color theme="1"/>
        <rFont val="ＭＳ Ｐゴシック"/>
      </rPr>
      <t>は、口座振替を選択しても</t>
    </r>
    <r>
      <rPr>
        <u/>
        <sz val="9"/>
        <color theme="1"/>
        <rFont val="ＭＳ Ｐゴシック"/>
      </rPr>
      <t>１回目の支払いが振込となる場合があります</t>
    </r>
    <r>
      <rPr>
        <sz val="9"/>
        <color theme="1"/>
        <rFont val="ＭＳ Ｐゴシック"/>
      </rPr>
      <t>。</t>
    </r>
    <rPh sb="8" eb="10">
      <t>コウザ</t>
    </rPh>
    <rPh sb="10" eb="12">
      <t>トウロク</t>
    </rPh>
    <rPh sb="13" eb="14">
      <t>マ</t>
    </rPh>
    <rPh sb="15" eb="16">
      <t>ア</t>
    </rPh>
    <rPh sb="21" eb="23">
      <t>バアイ</t>
    </rPh>
    <phoneticPr fontId="23"/>
  </si>
  <si>
    <t>シート名　6_受_各筆・共通　→　様式番号に合わせて　2_受_各筆・共通に変更</t>
    <rPh sb="3" eb="4">
      <t>メイ</t>
    </rPh>
    <rPh sb="7" eb="8">
      <t>ウ</t>
    </rPh>
    <rPh sb="9" eb="11">
      <t>カクヒツ</t>
    </rPh>
    <rPh sb="12" eb="14">
      <t>キョウツウ</t>
    </rPh>
    <rPh sb="17" eb="21">
      <t>ヨウシキバンゴウ</t>
    </rPh>
    <rPh sb="22" eb="23">
      <t>ア</t>
    </rPh>
    <rPh sb="29" eb="30">
      <t>ウ</t>
    </rPh>
    <rPh sb="31" eb="33">
      <t>カクヒツ</t>
    </rPh>
    <rPh sb="34" eb="36">
      <t>キョウツウ</t>
    </rPh>
    <rPh sb="37" eb="39">
      <t>ヘンコウ</t>
    </rPh>
    <phoneticPr fontId="23"/>
  </si>
  <si>
    <t>２．賃借料の支払締切日について</t>
  </si>
  <si>
    <t>※　＜各項目の注意点・記載基準等＞</t>
    <rPh sb="3" eb="4">
      <t>カク</t>
    </rPh>
    <rPh sb="4" eb="6">
      <t>コウモク</t>
    </rPh>
    <rPh sb="7" eb="9">
      <t>チュウイ</t>
    </rPh>
    <rPh sb="9" eb="10">
      <t>テン</t>
    </rPh>
    <rPh sb="11" eb="13">
      <t>キサイ</t>
    </rPh>
    <rPh sb="13" eb="15">
      <t>キジュン</t>
    </rPh>
    <rPh sb="15" eb="16">
      <t>ナド</t>
    </rPh>
    <phoneticPr fontId="23"/>
  </si>
  <si>
    <t>３．賃借料の支払方法について</t>
  </si>
  <si>
    <t>農業専従者（概ね年150日以上）</t>
    <rPh sb="0" eb="2">
      <t>ノウギョウ</t>
    </rPh>
    <rPh sb="2" eb="5">
      <t>センジュウシャ</t>
    </rPh>
    <phoneticPr fontId="23"/>
  </si>
  <si>
    <t>　　　□　希望しない</t>
    <rPh sb="1" eb="3">
      <t>チンシャク</t>
    </rPh>
    <rPh sb="5" eb="7">
      <t>キボウ</t>
    </rPh>
    <phoneticPr fontId="23"/>
  </si>
  <si>
    <t>一括払い金額</t>
    <rPh sb="0" eb="2">
      <t>イッカツバラ</t>
    </rPh>
    <rPh sb="3" eb="5">
      <t>キンガク</t>
    </rPh>
    <phoneticPr fontId="23"/>
  </si>
  <si>
    <t xml:space="preserve">      令和　　　 　年　 　　 月　 　　　日</t>
    <rPh sb="6" eb="8">
      <t>レイワ</t>
    </rPh>
    <rPh sb="13" eb="14">
      <t>ネン</t>
    </rPh>
    <rPh sb="19" eb="20">
      <t>ガツ</t>
    </rPh>
    <rPh sb="25" eb="26">
      <t>ニチ</t>
    </rPh>
    <phoneticPr fontId="23"/>
  </si>
  <si>
    <t>６．契約期間（終期）の日をもって賃貸借又は使用貸借契約が終了します。自動更新ではありません。</t>
    <rPh sb="2" eb="4">
      <t>ケイヤク</t>
    </rPh>
    <rPh sb="4" eb="6">
      <t>キカン</t>
    </rPh>
    <rPh sb="7" eb="9">
      <t>シュウキ</t>
    </rPh>
    <rPh sb="11" eb="12">
      <t>ヒ</t>
    </rPh>
    <rPh sb="16" eb="19">
      <t>チンタイシャク</t>
    </rPh>
    <rPh sb="19" eb="20">
      <t>マタ</t>
    </rPh>
    <rPh sb="21" eb="23">
      <t>シヨウ</t>
    </rPh>
    <rPh sb="23" eb="25">
      <t>タイシャク</t>
    </rPh>
    <rPh sb="25" eb="27">
      <t>ケイヤク</t>
    </rPh>
    <rPh sb="28" eb="30">
      <t>シュウリョウ</t>
    </rPh>
    <rPh sb="34" eb="36">
      <t>ジドウ</t>
    </rPh>
    <rPh sb="36" eb="38">
      <t>コウシン</t>
    </rPh>
    <phoneticPr fontId="23"/>
  </si>
  <si>
    <t>権利設定等を受ける者の主な家畜の飼養状況</t>
    <rPh sb="0" eb="2">
      <t>ケンリ</t>
    </rPh>
    <rPh sb="2" eb="4">
      <t>セッテイ</t>
    </rPh>
    <rPh sb="4" eb="5">
      <t>ナド</t>
    </rPh>
    <rPh sb="6" eb="7">
      <t>ウ</t>
    </rPh>
    <rPh sb="9" eb="10">
      <t>モノ</t>
    </rPh>
    <rPh sb="11" eb="12">
      <t>オモ</t>
    </rPh>
    <rPh sb="13" eb="14">
      <t>イエ</t>
    </rPh>
    <rPh sb="14" eb="15">
      <t>チク</t>
    </rPh>
    <rPh sb="16" eb="18">
      <t>シヨウ</t>
    </rPh>
    <rPh sb="18" eb="20">
      <t>ジョウキョウ</t>
    </rPh>
    <phoneticPr fontId="23"/>
  </si>
  <si>
    <t>権利設定等を受ける者が権利設定等を受けた後に行う耕作又は養畜の事業が、権利設定等を受ける農用地等の周辺の農用地の農業上の利用に及ぼすことが見込まれる影響</t>
    <rPh sb="0" eb="2">
      <t>ケンリ</t>
    </rPh>
    <rPh sb="2" eb="4">
      <t>セッテイ</t>
    </rPh>
    <rPh sb="4" eb="5">
      <t>トウ</t>
    </rPh>
    <rPh sb="6" eb="7">
      <t>ウ</t>
    </rPh>
    <rPh sb="9" eb="10">
      <t>モノ</t>
    </rPh>
    <rPh sb="11" eb="13">
      <t>ケンリ</t>
    </rPh>
    <rPh sb="13" eb="15">
      <t>セッテイ</t>
    </rPh>
    <rPh sb="15" eb="16">
      <t>トウ</t>
    </rPh>
    <rPh sb="17" eb="18">
      <t>ウ</t>
    </rPh>
    <rPh sb="20" eb="21">
      <t>アト</t>
    </rPh>
    <rPh sb="22" eb="23">
      <t>オコナ</t>
    </rPh>
    <rPh sb="24" eb="26">
      <t>コウサク</t>
    </rPh>
    <rPh sb="26" eb="27">
      <t>マタ</t>
    </rPh>
    <rPh sb="28" eb="29">
      <t>ヨウ</t>
    </rPh>
    <rPh sb="29" eb="30">
      <t>チク</t>
    </rPh>
    <rPh sb="31" eb="33">
      <t>ジギョウ</t>
    </rPh>
    <rPh sb="35" eb="37">
      <t>ケンリ</t>
    </rPh>
    <rPh sb="37" eb="39">
      <t>セッテイ</t>
    </rPh>
    <rPh sb="39" eb="40">
      <t>トウ</t>
    </rPh>
    <rPh sb="41" eb="42">
      <t>ウ</t>
    </rPh>
    <rPh sb="44" eb="47">
      <t>ノウヨウチ</t>
    </rPh>
    <rPh sb="47" eb="48">
      <t>トウ</t>
    </rPh>
    <rPh sb="49" eb="51">
      <t>シュウヘン</t>
    </rPh>
    <rPh sb="52" eb="55">
      <t>ノウヨウチ</t>
    </rPh>
    <rPh sb="56" eb="58">
      <t>ノウギョウ</t>
    </rPh>
    <rPh sb="58" eb="59">
      <t>ジョウ</t>
    </rPh>
    <rPh sb="60" eb="62">
      <t>リヨウ</t>
    </rPh>
    <rPh sb="63" eb="64">
      <t>オヨ</t>
    </rPh>
    <rPh sb="69" eb="71">
      <t>ミコ</t>
    </rPh>
    <rPh sb="74" eb="76">
      <t>エイキョウ</t>
    </rPh>
    <phoneticPr fontId="23"/>
  </si>
  <si>
    <t>法人の場合</t>
    <rPh sb="0" eb="2">
      <t>ほうじん</t>
    </rPh>
    <rPh sb="3" eb="5">
      <t>ばあい</t>
    </rPh>
    <phoneticPr fontId="28" type="Hiragana"/>
  </si>
  <si>
    <t>【農作業に常時従事すると認められない場合に記載】地域の農業における他の農業者との役割分担の計画</t>
  </si>
  <si>
    <t>【地域計画区域外の場合に記載】</t>
    <rPh sb="1" eb="3">
      <t>チイキ</t>
    </rPh>
    <rPh sb="3" eb="5">
      <t>ケイカク</t>
    </rPh>
    <rPh sb="5" eb="8">
      <t>クイキガイ</t>
    </rPh>
    <rPh sb="9" eb="11">
      <t>バアイ</t>
    </rPh>
    <rPh sb="12" eb="14">
      <t>キサイ</t>
    </rPh>
    <phoneticPr fontId="23"/>
  </si>
  <si>
    <t>入力S_土地　R12～21　選択リスト　整備済、未整備、井戸に変更</t>
    <rPh sb="14" eb="16">
      <t>センタク</t>
    </rPh>
    <rPh sb="20" eb="22">
      <t>セイビ</t>
    </rPh>
    <rPh sb="22" eb="23">
      <t>ズ</t>
    </rPh>
    <rPh sb="24" eb="27">
      <t>ミセイビ</t>
    </rPh>
    <rPh sb="28" eb="30">
      <t>イド</t>
    </rPh>
    <rPh sb="31" eb="33">
      <t>ヘンコウ</t>
    </rPh>
    <phoneticPr fontId="23"/>
  </si>
  <si>
    <t>7_出_審査　U6　地域計画内外　追加</t>
    <rPh sb="2" eb="3">
      <t>デ</t>
    </rPh>
    <rPh sb="4" eb="6">
      <t>シンサ</t>
    </rPh>
    <rPh sb="10" eb="12">
      <t>チイキ</t>
    </rPh>
    <rPh sb="12" eb="14">
      <t>ケイカク</t>
    </rPh>
    <rPh sb="14" eb="16">
      <t>ナイガイ</t>
    </rPh>
    <rPh sb="17" eb="19">
      <t>ツイカ</t>
    </rPh>
    <phoneticPr fontId="23"/>
  </si>
  <si>
    <r>
      <t>１．一致
２．未登記
３．</t>
    </r>
    <r>
      <rPr>
        <sz val="9"/>
        <color auto="1"/>
        <rFont val="ＭＳ Ｐゴシック"/>
      </rPr>
      <t>共有名義</t>
    </r>
    <rPh sb="2" eb="4">
      <t>いっち</t>
    </rPh>
    <rPh sb="8" eb="11">
      <t>みとうき</t>
    </rPh>
    <rPh sb="15" eb="17">
      <t>きょうゆう</t>
    </rPh>
    <rPh sb="17" eb="19">
      <t>めいぎ</t>
    </rPh>
    <phoneticPr fontId="28" type="Hiragana"/>
  </si>
  <si>
    <t>地域計画
地域名</t>
    <rPh sb="0" eb="2">
      <t>チイキ</t>
    </rPh>
    <rPh sb="2" eb="4">
      <t>ケイカク</t>
    </rPh>
    <rPh sb="5" eb="8">
      <t>チイキメイ</t>
    </rPh>
    <phoneticPr fontId="23"/>
  </si>
  <si>
    <t>賃借料積算</t>
    <rPh sb="0" eb="3">
      <t>チンシャクリョウ</t>
    </rPh>
    <rPh sb="3" eb="5">
      <t>セキサン</t>
    </rPh>
    <phoneticPr fontId="23"/>
  </si>
  <si>
    <t>賃借料積算</t>
  </si>
  <si>
    <t>最終年度賃借料　＝　契約期間賃借料（⑤）－　最終年度の前年度までに支払った賃借料</t>
  </si>
  <si>
    <t>地域計画区域内の区分等</t>
    <rPh sb="0" eb="2">
      <t>チイキ</t>
    </rPh>
    <rPh sb="2" eb="4">
      <t>ケイカク</t>
    </rPh>
    <rPh sb="4" eb="7">
      <t>クイキナイ</t>
    </rPh>
    <rPh sb="8" eb="10">
      <t>クブン</t>
    </rPh>
    <rPh sb="10" eb="11">
      <t>トウ</t>
    </rPh>
    <phoneticPr fontId="23"/>
  </si>
  <si>
    <t>貸付先決定区分【事業規程第6条第1項及び2項】</t>
    <rPh sb="0" eb="3">
      <t>カシツケサキ</t>
    </rPh>
    <rPh sb="3" eb="5">
      <t>ケッテイ</t>
    </rPh>
    <rPh sb="5" eb="7">
      <t>クブン</t>
    </rPh>
    <rPh sb="8" eb="10">
      <t>ジギョウ</t>
    </rPh>
    <rPh sb="10" eb="12">
      <t>キテイ</t>
    </rPh>
    <rPh sb="12" eb="13">
      <t>ダイ</t>
    </rPh>
    <rPh sb="14" eb="15">
      <t>ジョウ</t>
    </rPh>
    <rPh sb="15" eb="16">
      <t>ダイ</t>
    </rPh>
    <rPh sb="17" eb="18">
      <t>コウ</t>
    </rPh>
    <rPh sb="18" eb="19">
      <t>オヨ</t>
    </rPh>
    <rPh sb="21" eb="22">
      <t>コウ</t>
    </rPh>
    <phoneticPr fontId="23"/>
  </si>
  <si>
    <t>地域計画に位置づけられた者への貸付である。</t>
    <rPh sb="0" eb="2">
      <t>チイキ</t>
    </rPh>
    <rPh sb="2" eb="4">
      <t>ケイカク</t>
    </rPh>
    <rPh sb="5" eb="7">
      <t>イチ</t>
    </rPh>
    <rPh sb="12" eb="13">
      <t>モノ</t>
    </rPh>
    <rPh sb="15" eb="17">
      <t>カシツケ</t>
    </rPh>
    <phoneticPr fontId="23"/>
  </si>
  <si>
    <t>地域計画区域外</t>
    <rPh sb="0" eb="2">
      <t>チイキ</t>
    </rPh>
    <rPh sb="2" eb="4">
      <t>ケイカク</t>
    </rPh>
    <rPh sb="4" eb="7">
      <t>クイキガイ</t>
    </rPh>
    <phoneticPr fontId="23"/>
  </si>
  <si>
    <t>6を選択する場合には、次のア～エについて十分に確認してください</t>
    <rPh sb="2" eb="4">
      <t>センタク</t>
    </rPh>
    <rPh sb="6" eb="8">
      <t>バアイ</t>
    </rPh>
    <rPh sb="11" eb="12">
      <t>ツギ</t>
    </rPh>
    <rPh sb="20" eb="22">
      <t>ジュウブン</t>
    </rPh>
    <rPh sb="23" eb="25">
      <t>カクニン</t>
    </rPh>
    <phoneticPr fontId="23"/>
  </si>
  <si>
    <t>※貸付先決定区分【事業規程第6条第1項及び2項】</t>
    <rPh sb="1" eb="4">
      <t>カシツケサキ</t>
    </rPh>
    <rPh sb="4" eb="6">
      <t>ケッテイ</t>
    </rPh>
    <rPh sb="6" eb="8">
      <t>クブン</t>
    </rPh>
    <rPh sb="9" eb="11">
      <t>ジギョウ</t>
    </rPh>
    <rPh sb="11" eb="13">
      <t>キテイ</t>
    </rPh>
    <rPh sb="13" eb="14">
      <t>ダイ</t>
    </rPh>
    <rPh sb="15" eb="16">
      <t>ジョウ</t>
    </rPh>
    <rPh sb="16" eb="17">
      <t>ダイ</t>
    </rPh>
    <rPh sb="18" eb="19">
      <t>コウ</t>
    </rPh>
    <rPh sb="19" eb="20">
      <t>オヨ</t>
    </rPh>
    <rPh sb="22" eb="23">
      <t>コウ</t>
    </rPh>
    <phoneticPr fontId="23"/>
  </si>
  <si>
    <t>口座名義人</t>
    <rPh sb="0" eb="2">
      <t>コウザ</t>
    </rPh>
    <rPh sb="2" eb="5">
      <t>メイギニン</t>
    </rPh>
    <phoneticPr fontId="23"/>
  </si>
  <si>
    <t>支店　　</t>
    <rPh sb="0" eb="2">
      <t>シテン</t>
    </rPh>
    <phoneticPr fontId="23"/>
  </si>
  <si>
    <t>１．口座振込
２．納付書払い
３．使用貸借</t>
    <rPh sb="2" eb="4">
      <t>こうざ</t>
    </rPh>
    <rPh sb="4" eb="6">
      <t>ふりこみ</t>
    </rPh>
    <rPh sb="9" eb="12">
      <t>のうふしょ</t>
    </rPh>
    <rPh sb="12" eb="13">
      <t>ばら</t>
    </rPh>
    <rPh sb="17" eb="19">
      <t>しよう</t>
    </rPh>
    <rPh sb="19" eb="21">
      <t>たいしゃく</t>
    </rPh>
    <phoneticPr fontId="28" type="Hiragana"/>
  </si>
  <si>
    <t>農地中間管理事業（農地バンク）利用申請シート　【集積】</t>
    <rPh sb="0" eb="2">
      <t>のうち</t>
    </rPh>
    <rPh sb="2" eb="4">
      <t>ちゅうかん</t>
    </rPh>
    <rPh sb="4" eb="6">
      <t>かんり</t>
    </rPh>
    <rPh sb="6" eb="8">
      <t>じぎょう</t>
    </rPh>
    <rPh sb="9" eb="11">
      <t>のうち</t>
    </rPh>
    <rPh sb="15" eb="17">
      <t>りよう</t>
    </rPh>
    <rPh sb="17" eb="19">
      <t>しんせい</t>
    </rPh>
    <rPh sb="24" eb="26">
      <t>しゅうせき</t>
    </rPh>
    <phoneticPr fontId="28" type="Hiragana"/>
  </si>
  <si>
    <t>前年度末時点の農地の状況</t>
    <rPh sb="0" eb="4">
      <t>ゼンネンドマツ</t>
    </rPh>
    <rPh sb="4" eb="6">
      <t>ジテン</t>
    </rPh>
    <rPh sb="7" eb="9">
      <t>ノウチ</t>
    </rPh>
    <rPh sb="10" eb="12">
      <t>ジョウキョウ</t>
    </rPh>
    <phoneticPr fontId="23"/>
  </si>
  <si>
    <t>記号</t>
    <rPh sb="0" eb="2">
      <t>キゴウ</t>
    </rPh>
    <phoneticPr fontId="23"/>
  </si>
  <si>
    <t>ゆうちょ銀行の口座の場合</t>
    <rPh sb="4" eb="6">
      <t>ギンコウ</t>
    </rPh>
    <rPh sb="7" eb="9">
      <t>コウザ</t>
    </rPh>
    <rPh sb="10" eb="12">
      <t>バアイ</t>
    </rPh>
    <phoneticPr fontId="23"/>
  </si>
  <si>
    <t>A</t>
  </si>
  <si>
    <t>B</t>
  </si>
  <si>
    <t>　 申請者本人の口座に限ります。</t>
    <rPh sb="2" eb="5">
      <t>シンセイシャ</t>
    </rPh>
    <rPh sb="5" eb="7">
      <t>ホンニン</t>
    </rPh>
    <rPh sb="8" eb="10">
      <t>コウザ</t>
    </rPh>
    <rPh sb="11" eb="12">
      <t>カギ</t>
    </rPh>
    <phoneticPr fontId="23"/>
  </si>
  <si>
    <t>　 通帳（表紙及びﾌﾘｶﾞﾅ記載箇所）写しの提出をお願いいたします。</t>
    <rPh sb="2" eb="4">
      <t>ツウチョウ</t>
    </rPh>
    <rPh sb="5" eb="7">
      <t>ヒョウシ</t>
    </rPh>
    <rPh sb="7" eb="8">
      <t>オヨ</t>
    </rPh>
    <rPh sb="14" eb="16">
      <t>キサイ</t>
    </rPh>
    <rPh sb="16" eb="18">
      <t>カショ</t>
    </rPh>
    <rPh sb="19" eb="20">
      <t>ウツ</t>
    </rPh>
    <rPh sb="22" eb="24">
      <t>テイシュツ</t>
    </rPh>
    <rPh sb="26" eb="27">
      <t>ネガ</t>
    </rPh>
    <phoneticPr fontId="23"/>
  </si>
  <si>
    <t>12_出_口座登録申出書シート追加</t>
    <rPh sb="3" eb="4">
      <t>デ</t>
    </rPh>
    <rPh sb="5" eb="12">
      <t>コウザトウロクモウシデショ</t>
    </rPh>
    <rPh sb="15" eb="17">
      <t>ツイカ</t>
    </rPh>
    <phoneticPr fontId="23"/>
  </si>
  <si>
    <t>口座登録申出書（出し手）</t>
    <rPh sb="0" eb="7">
      <t>コウザトウロクモウシデショ</t>
    </rPh>
    <rPh sb="8" eb="9">
      <t>ダ</t>
    </rPh>
    <rPh sb="10" eb="11">
      <t>テ</t>
    </rPh>
    <phoneticPr fontId="23"/>
  </si>
  <si>
    <r>
      <t>（ﾌﾘｶﾞﾅ）
住所　※</t>
    </r>
    <r>
      <rPr>
        <sz val="11"/>
        <color rgb="FF000000"/>
        <rFont val="ＭＳ Ｐゴシック"/>
      </rPr>
      <t>沖縄県外は県名から記入</t>
    </r>
    <rPh sb="8" eb="10">
      <t>ジュウショ</t>
    </rPh>
    <rPh sb="12" eb="15">
      <t>オキナワケン</t>
    </rPh>
    <rPh sb="15" eb="16">
      <t>ガイ</t>
    </rPh>
    <rPh sb="17" eb="19">
      <t>ケンメイ</t>
    </rPh>
    <rPh sb="19" eb="20">
      <t>シメイ</t>
    </rPh>
    <rPh sb="21" eb="23">
      <t>キニュウ</t>
    </rPh>
    <phoneticPr fontId="23"/>
  </si>
  <si>
    <t>地域計画に位置づけられた者への貸し付けるまでの間に、農業委員会その他の関係機関が認めた者への一時的な貸付である。</t>
    <rPh sb="0" eb="2">
      <t>チイキ</t>
    </rPh>
    <rPh sb="2" eb="4">
      <t>ケイカク</t>
    </rPh>
    <rPh sb="5" eb="7">
      <t>イチ</t>
    </rPh>
    <rPh sb="12" eb="13">
      <t>モノ</t>
    </rPh>
    <rPh sb="15" eb="16">
      <t>カ</t>
    </rPh>
    <rPh sb="17" eb="18">
      <t>ツ</t>
    </rPh>
    <rPh sb="23" eb="24">
      <t>アイダ</t>
    </rPh>
    <rPh sb="26" eb="28">
      <t>ノウギョウ</t>
    </rPh>
    <rPh sb="28" eb="31">
      <t>イインカイ</t>
    </rPh>
    <rPh sb="33" eb="34">
      <t>タ</t>
    </rPh>
    <rPh sb="35" eb="37">
      <t>カンケイ</t>
    </rPh>
    <rPh sb="37" eb="39">
      <t>キカン</t>
    </rPh>
    <rPh sb="40" eb="41">
      <t>ミト</t>
    </rPh>
    <rPh sb="43" eb="44">
      <t>モノ</t>
    </rPh>
    <rPh sb="46" eb="49">
      <t>イチジテキ</t>
    </rPh>
    <rPh sb="50" eb="52">
      <t>カシツケ</t>
    </rPh>
    <phoneticPr fontId="23"/>
  </si>
  <si>
    <t>農業経営の規模拡大又は経営耕地の分散錯圃の解消に資するものである</t>
  </si>
  <si>
    <t>様式18</t>
    <rPh sb="0" eb="2">
      <t>ヨウシキ</t>
    </rPh>
    <phoneticPr fontId="23"/>
  </si>
  <si>
    <t>様式14</t>
    <rPh sb="0" eb="2">
      <t>ヨウシキ</t>
    </rPh>
    <phoneticPr fontId="23"/>
  </si>
  <si>
    <t>様式15</t>
    <rPh sb="0" eb="2">
      <t>ヨウシキ</t>
    </rPh>
    <phoneticPr fontId="23"/>
  </si>
  <si>
    <t>農地中間管理事業（農地バンク）利用申請シート　【土地】③</t>
    <rPh sb="0" eb="2">
      <t>のうち</t>
    </rPh>
    <rPh sb="2" eb="4">
      <t>ちゅうかん</t>
    </rPh>
    <rPh sb="4" eb="6">
      <t>かんり</t>
    </rPh>
    <rPh sb="6" eb="8">
      <t>じぎょう</t>
    </rPh>
    <rPh sb="9" eb="11">
      <t>のうち</t>
    </rPh>
    <rPh sb="15" eb="17">
      <t>りよう</t>
    </rPh>
    <rPh sb="17" eb="19">
      <t>しんせい</t>
    </rPh>
    <rPh sb="24" eb="26">
      <t>とち</t>
    </rPh>
    <phoneticPr fontId="28" type="Hiragana"/>
  </si>
  <si>
    <t>様式16</t>
    <rPh sb="0" eb="2">
      <t>ヨウシキ</t>
    </rPh>
    <phoneticPr fontId="23"/>
  </si>
  <si>
    <t>様式35-1</t>
    <rPh sb="0" eb="2">
      <t>ヨウシキ</t>
    </rPh>
    <phoneticPr fontId="23"/>
  </si>
  <si>
    <t>様式35-2</t>
    <rPh sb="0" eb="2">
      <t>ヨウシキ</t>
    </rPh>
    <phoneticPr fontId="23"/>
  </si>
  <si>
    <t>１．順調
２．遅延気味
３．実績なし</t>
    <rPh sb="2" eb="4">
      <t>じゅんちょう</t>
    </rPh>
    <rPh sb="7" eb="9">
      <t>ちえん</t>
    </rPh>
    <rPh sb="9" eb="11">
      <t>ぎみ</t>
    </rPh>
    <rPh sb="14" eb="16">
      <t>じっせき</t>
    </rPh>
    <phoneticPr fontId="28" type="Hiragana"/>
  </si>
  <si>
    <t>入力S_土地　D列　地域計画地区名追加</t>
    <rPh sb="0" eb="2">
      <t>ニュウリョク</t>
    </rPh>
    <rPh sb="4" eb="6">
      <t>トチ</t>
    </rPh>
    <rPh sb="8" eb="9">
      <t>レツ</t>
    </rPh>
    <rPh sb="10" eb="14">
      <t>チイキケイカク</t>
    </rPh>
    <rPh sb="14" eb="17">
      <t>チクメイ</t>
    </rPh>
    <rPh sb="17" eb="19">
      <t>ツイカ</t>
    </rPh>
    <phoneticPr fontId="23"/>
  </si>
  <si>
    <t>所属</t>
    <rPh sb="0" eb="2">
      <t>ショゾク</t>
    </rPh>
    <phoneticPr fontId="23"/>
  </si>
  <si>
    <t>適否</t>
    <rPh sb="0" eb="2">
      <t>テキヒ</t>
    </rPh>
    <phoneticPr fontId="23"/>
  </si>
  <si>
    <t>農作業に従事する者の配置の状況（G)</t>
    <rPh sb="0" eb="3">
      <t>ノウサギョウ</t>
    </rPh>
    <rPh sb="4" eb="6">
      <t>ジュウジ</t>
    </rPh>
    <rPh sb="8" eb="9">
      <t>モノ</t>
    </rPh>
    <rPh sb="10" eb="12">
      <t>ハイチ</t>
    </rPh>
    <rPh sb="13" eb="15">
      <t>ジョウキョウ</t>
    </rPh>
    <phoneticPr fontId="23"/>
  </si>
  <si>
    <t>貸付け後も農作業に年間150日以上従事すると認められる。(年間150日未満であっても作物に応じた必要な農作業従事日数である)</t>
    <rPh sb="22" eb="23">
      <t>ミト</t>
    </rPh>
    <phoneticPr fontId="23"/>
  </si>
  <si>
    <t>　　　対象者は、金融機関口座からの口座振替とする。</t>
    <rPh sb="3" eb="5">
      <t>タイショウ</t>
    </rPh>
    <rPh sb="8" eb="10">
      <t>キンユウ</t>
    </rPh>
    <rPh sb="10" eb="12">
      <t>キカン</t>
    </rPh>
    <rPh sb="12" eb="14">
      <t>コウザ</t>
    </rPh>
    <rPh sb="17" eb="19">
      <t>コウザ</t>
    </rPh>
    <rPh sb="19" eb="21">
      <t>フリカエ</t>
    </rPh>
    <phoneticPr fontId="23"/>
  </si>
  <si>
    <t>1_出_各筆・共通　O-3、2_受_各筆・共通　M-3　　日付削除</t>
    <rPh sb="16" eb="17">
      <t>ウ</t>
    </rPh>
    <rPh sb="18" eb="20">
      <t>カクヒツ</t>
    </rPh>
    <rPh sb="21" eb="23">
      <t>キョウツウ</t>
    </rPh>
    <rPh sb="29" eb="31">
      <t>ヒヅケ</t>
    </rPh>
    <rPh sb="31" eb="33">
      <t>サクジョ</t>
    </rPh>
    <phoneticPr fontId="23"/>
  </si>
  <si>
    <t>3_受_　27行～34行　要件の整理、見直し　法律事項と地域計画区域外に修正</t>
    <rPh sb="2" eb="3">
      <t>ウ</t>
    </rPh>
    <rPh sb="23" eb="25">
      <t>ホウリツ</t>
    </rPh>
    <rPh sb="25" eb="27">
      <t>ジコウ</t>
    </rPh>
    <rPh sb="28" eb="30">
      <t>チイキ</t>
    </rPh>
    <rPh sb="30" eb="32">
      <t>ケイカク</t>
    </rPh>
    <rPh sb="32" eb="35">
      <t>クイキガイ</t>
    </rPh>
    <rPh sb="36" eb="38">
      <t>シュウセイ</t>
    </rPh>
    <phoneticPr fontId="23"/>
  </si>
  <si>
    <t>3_受_　認定年月日を追加、賃料の支払状況のセルを移動</t>
    <rPh sb="2" eb="3">
      <t>ウ</t>
    </rPh>
    <rPh sb="5" eb="7">
      <t>ニンテイ</t>
    </rPh>
    <rPh sb="7" eb="10">
      <t>ネンガッピ</t>
    </rPh>
    <rPh sb="11" eb="13">
      <t>ツイカ</t>
    </rPh>
    <rPh sb="14" eb="16">
      <t>チンリョウ</t>
    </rPh>
    <rPh sb="17" eb="19">
      <t>シハライ</t>
    </rPh>
    <rPh sb="19" eb="21">
      <t>ジョウキョウ</t>
    </rPh>
    <rPh sb="25" eb="27">
      <t>イドウ</t>
    </rPh>
    <phoneticPr fontId="23"/>
  </si>
  <si>
    <t>賃借料支払方法
（○で囲む）</t>
    <rPh sb="0" eb="3">
      <t>チンシャクリョウ</t>
    </rPh>
    <rPh sb="3" eb="5">
      <t>シハラ</t>
    </rPh>
    <rPh sb="5" eb="7">
      <t>ホウホウ</t>
    </rPh>
    <rPh sb="11" eb="12">
      <t>カコ</t>
    </rPh>
    <phoneticPr fontId="23"/>
  </si>
  <si>
    <t>3_受_　37行　記載注意を追加</t>
    <rPh sb="2" eb="3">
      <t>ウ</t>
    </rPh>
    <rPh sb="7" eb="8">
      <t>ギョウ</t>
    </rPh>
    <rPh sb="9" eb="11">
      <t>キサイ</t>
    </rPh>
    <rPh sb="11" eb="13">
      <t>チュウイ</t>
    </rPh>
    <rPh sb="14" eb="16">
      <t>ツイカ</t>
    </rPh>
    <phoneticPr fontId="23"/>
  </si>
  <si>
    <t>入力S_土地　AA7　仮登記→仮登記等、4_出_審査　F23　仮登記→仮登記等に変更。それぞれ(権利部（甲)(権利部（乙)）を追記</t>
    <rPh sb="0" eb="2">
      <t>ニュウリョク</t>
    </rPh>
    <rPh sb="4" eb="6">
      <t>トチ</t>
    </rPh>
    <rPh sb="11" eb="14">
      <t>カリトウキ</t>
    </rPh>
    <rPh sb="15" eb="18">
      <t>カリトウキ</t>
    </rPh>
    <rPh sb="18" eb="19">
      <t>トウ</t>
    </rPh>
    <rPh sb="22" eb="23">
      <t>デ</t>
    </rPh>
    <rPh sb="24" eb="26">
      <t>シンサ</t>
    </rPh>
    <rPh sb="31" eb="34">
      <t>カリトウキ</t>
    </rPh>
    <rPh sb="35" eb="39">
      <t>カリトウキトウ</t>
    </rPh>
    <rPh sb="40" eb="42">
      <t>ヘンコウ</t>
    </rPh>
    <rPh sb="59" eb="60">
      <t>オツ</t>
    </rPh>
    <rPh sb="63" eb="65">
      <t>ツイキ</t>
    </rPh>
    <phoneticPr fontId="23"/>
  </si>
  <si>
    <t>9_出_振込依頼書　支払対象期間　始期～　～終期　から　月に変更</t>
    <rPh sb="2" eb="3">
      <t>デ</t>
    </rPh>
    <rPh sb="4" eb="6">
      <t>フリコミ</t>
    </rPh>
    <rPh sb="6" eb="9">
      <t>イライショ</t>
    </rPh>
    <rPh sb="10" eb="12">
      <t>シハラ</t>
    </rPh>
    <rPh sb="12" eb="14">
      <t>タイショウ</t>
    </rPh>
    <rPh sb="14" eb="16">
      <t>キカン</t>
    </rPh>
    <rPh sb="17" eb="19">
      <t>シキ</t>
    </rPh>
    <rPh sb="22" eb="24">
      <t>シュウキ</t>
    </rPh>
    <rPh sb="28" eb="29">
      <t>ツキ</t>
    </rPh>
    <rPh sb="30" eb="32">
      <t>ヘンコウ</t>
    </rPh>
    <phoneticPr fontId="23"/>
  </si>
  <si>
    <r>
      <t xml:space="preserve">登記名義人氏名
</t>
    </r>
    <r>
      <rPr>
        <sz val="9"/>
        <color theme="1"/>
        <rFont val="ＭＳ Ｐゴシック"/>
      </rPr>
      <t>（契約者と同じ場合も記載）</t>
    </r>
    <rPh sb="0" eb="2">
      <t>トウキ</t>
    </rPh>
    <rPh sb="2" eb="5">
      <t>メイギニン</t>
    </rPh>
    <rPh sb="5" eb="7">
      <t>シメイ</t>
    </rPh>
    <rPh sb="9" eb="12">
      <t>ケイヤクシャ</t>
    </rPh>
    <rPh sb="13" eb="14">
      <t>オナ</t>
    </rPh>
    <rPh sb="15" eb="17">
      <t>バアイ</t>
    </rPh>
    <rPh sb="18" eb="20">
      <t>キサイ</t>
    </rPh>
    <phoneticPr fontId="23"/>
  </si>
  <si>
    <t>入力S_土地　B列　新規、再設定に変更</t>
    <rPh sb="0" eb="2">
      <t>ニュウリョク</t>
    </rPh>
    <rPh sb="4" eb="6">
      <t>トチ</t>
    </rPh>
    <rPh sb="8" eb="9">
      <t>レツ</t>
    </rPh>
    <rPh sb="10" eb="12">
      <t>シンキ</t>
    </rPh>
    <rPh sb="13" eb="16">
      <t>サイセッテイ</t>
    </rPh>
    <rPh sb="17" eb="19">
      <t>ヘンコウ</t>
    </rPh>
    <phoneticPr fontId="23"/>
  </si>
  <si>
    <t>現況地目</t>
    <rPh sb="0" eb="2">
      <t>ゲンキョウ</t>
    </rPh>
    <phoneticPr fontId="23"/>
  </si>
  <si>
    <t>一部事項を省略します。（施行規則第12条第３項第１号に該当）</t>
  </si>
  <si>
    <t>氏名</t>
    <rPh sb="0" eb="2">
      <t>しめい</t>
    </rPh>
    <phoneticPr fontId="28" type="Hiragana"/>
  </si>
  <si>
    <t>住所</t>
    <rPh sb="0" eb="2">
      <t>じゅうしょ</t>
    </rPh>
    <phoneticPr fontId="28" type="Hiragana"/>
  </si>
  <si>
    <r>
      <t>立会人（家族連絡先）　　　※</t>
    </r>
    <r>
      <rPr>
        <sz val="12"/>
        <color theme="1"/>
        <rFont val="ＭＳ Ｐゴシック"/>
      </rPr>
      <t>契約者が80歳以上の場合は記入必要</t>
    </r>
    <rPh sb="0" eb="3">
      <t>タチアイニン</t>
    </rPh>
    <rPh sb="4" eb="6">
      <t>カゾク</t>
    </rPh>
    <rPh sb="6" eb="9">
      <t>レンラクサキ</t>
    </rPh>
    <rPh sb="14" eb="17">
      <t>ケイヤクシャ</t>
    </rPh>
    <rPh sb="20" eb="23">
      <t>サイイジョウ</t>
    </rPh>
    <rPh sb="24" eb="26">
      <t>バアイ</t>
    </rPh>
    <rPh sb="27" eb="29">
      <t>キニュウ</t>
    </rPh>
    <rPh sb="29" eb="31">
      <t>ヒツヨウ</t>
    </rPh>
    <phoneticPr fontId="23"/>
  </si>
  <si>
    <t>担い手　・　非担い手</t>
    <rPh sb="0" eb="1">
      <t>にな</t>
    </rPh>
    <rPh sb="2" eb="3">
      <t>て</t>
    </rPh>
    <rPh sb="6" eb="7">
      <t>ひ</t>
    </rPh>
    <rPh sb="7" eb="8">
      <t>にな</t>
    </rPh>
    <rPh sb="9" eb="10">
      <t>て</t>
    </rPh>
    <phoneticPr fontId="28" type="Hiragana"/>
  </si>
  <si>
    <t>郵便番号</t>
    <rPh sb="0" eb="2">
      <t>ユウビン</t>
    </rPh>
    <rPh sb="2" eb="4">
      <t>バンゴウ</t>
    </rPh>
    <phoneticPr fontId="23"/>
  </si>
  <si>
    <t>区分名称
（○で囲む）</t>
    <rPh sb="0" eb="2">
      <t>クブン</t>
    </rPh>
    <rPh sb="2" eb="4">
      <t>メイショウ</t>
    </rPh>
    <rPh sb="8" eb="9">
      <t>カコ</t>
    </rPh>
    <phoneticPr fontId="23"/>
  </si>
  <si>
    <t>１．認定農業者
２．基本構想水準到達者
３．認定新規就農者
４．農業を担う者
５．その他</t>
    <rPh sb="2" eb="4">
      <t>にんてい</t>
    </rPh>
    <rPh sb="4" eb="7">
      <t>のうぎょうしゃ</t>
    </rPh>
    <rPh sb="10" eb="12">
      <t>きほん</t>
    </rPh>
    <rPh sb="12" eb="14">
      <t>こうそう</t>
    </rPh>
    <rPh sb="14" eb="16">
      <t>すいじゅん</t>
    </rPh>
    <rPh sb="16" eb="18">
      <t>とうたつ</t>
    </rPh>
    <rPh sb="18" eb="19">
      <t>しゃ</t>
    </rPh>
    <rPh sb="22" eb="24">
      <t>にんてい</t>
    </rPh>
    <rPh sb="24" eb="26">
      <t>しんき</t>
    </rPh>
    <rPh sb="26" eb="28">
      <t>しゅうのう</t>
    </rPh>
    <rPh sb="28" eb="29">
      <t>しゃ</t>
    </rPh>
    <rPh sb="32" eb="34">
      <t>のうぎょう</t>
    </rPh>
    <rPh sb="35" eb="36">
      <t>にな</t>
    </rPh>
    <rPh sb="37" eb="38">
      <t>もの</t>
    </rPh>
    <rPh sb="43" eb="44">
      <t>た</t>
    </rPh>
    <phoneticPr fontId="28" type="Hiragana"/>
  </si>
  <si>
    <t>（ﾌﾘｶﾞﾅ）
住　所　※沖縄県外は県名から記入</t>
    <rPh sb="8" eb="9">
      <t>ジュウ</t>
    </rPh>
    <rPh sb="10" eb="11">
      <t>トコロ</t>
    </rPh>
    <rPh sb="13" eb="15">
      <t>オキナワ</t>
    </rPh>
    <rPh sb="15" eb="17">
      <t>ケンガイ</t>
    </rPh>
    <rPh sb="18" eb="19">
      <t>ケン</t>
    </rPh>
    <rPh sb="19" eb="20">
      <t>ナ</t>
    </rPh>
    <rPh sb="22" eb="24">
      <t>キニュウ</t>
    </rPh>
    <phoneticPr fontId="23"/>
  </si>
  <si>
    <r>
      <t xml:space="preserve">氏名又は法人名称（ﾌﾘｶﾞﾅ）
</t>
    </r>
    <r>
      <rPr>
        <sz val="9"/>
        <color theme="1"/>
        <rFont val="ＭＳ Ｐゴシック"/>
      </rPr>
      <t>※法人においては、代表者の役職・氏名も記入</t>
    </r>
    <rPh sb="0" eb="2">
      <t>シメイ</t>
    </rPh>
    <rPh sb="2" eb="3">
      <t>マタ</t>
    </rPh>
    <rPh sb="4" eb="6">
      <t>ホウジン</t>
    </rPh>
    <rPh sb="6" eb="8">
      <t>メイショウ</t>
    </rPh>
    <rPh sb="17" eb="19">
      <t>ホウジン</t>
    </rPh>
    <rPh sb="25" eb="28">
      <t>ダイヒョウシャ</t>
    </rPh>
    <rPh sb="29" eb="31">
      <t>ヤクショク</t>
    </rPh>
    <rPh sb="32" eb="34">
      <t>シメイ</t>
    </rPh>
    <rPh sb="35" eb="37">
      <t>キニュウ</t>
    </rPh>
    <phoneticPr fontId="23"/>
  </si>
  <si>
    <t>連携事業がある場合</t>
    <rPh sb="0" eb="2">
      <t>れんけい</t>
    </rPh>
    <rPh sb="2" eb="4">
      <t>じぎょう</t>
    </rPh>
    <rPh sb="7" eb="9">
      <t>ばあい</t>
    </rPh>
    <phoneticPr fontId="28" type="Hiragana"/>
  </si>
  <si>
    <t>生年月日</t>
    <rPh sb="0" eb="2">
      <t>ｾｲﾈﾝ</t>
    </rPh>
    <rPh sb="2" eb="4">
      <t>ｶﾞｯﾋﾟ</t>
    </rPh>
    <phoneticPr fontId="23" type="halfwidthKatakana"/>
  </si>
  <si>
    <t>農地中間管理事業（農地バンク）利用申請シート</t>
    <rPh sb="0" eb="2">
      <t>のうち</t>
    </rPh>
    <rPh sb="2" eb="4">
      <t>ちゅうかん</t>
    </rPh>
    <rPh sb="4" eb="6">
      <t>かんり</t>
    </rPh>
    <rPh sb="6" eb="8">
      <t>じぎょう</t>
    </rPh>
    <rPh sb="9" eb="11">
      <t>のうち</t>
    </rPh>
    <rPh sb="15" eb="17">
      <t>りよう</t>
    </rPh>
    <rPh sb="17" eb="19">
      <t>しんせい</t>
    </rPh>
    <phoneticPr fontId="28" type="Hiragana"/>
  </si>
  <si>
    <t>登記面積
（㎡）</t>
    <rPh sb="0" eb="2">
      <t>トウキ</t>
    </rPh>
    <rPh sb="2" eb="4">
      <t>メンセキ</t>
    </rPh>
    <phoneticPr fontId="23"/>
  </si>
  <si>
    <t>１．貸借権
２．使用貸借権</t>
    <rPh sb="2" eb="5">
      <t>たいしゃくけん</t>
    </rPh>
    <rPh sb="10" eb="12">
      <t>しよう</t>
    </rPh>
    <rPh sb="12" eb="14">
      <t>たいしゃく</t>
    </rPh>
    <rPh sb="14" eb="15">
      <t>けん</t>
    </rPh>
    <phoneticPr fontId="28" type="Hiragana"/>
  </si>
  <si>
    <t>２．地域計画に位置づけることが確実だと見込まれる者への貸付である。</t>
    <rPh sb="2" eb="4">
      <t>チイキ</t>
    </rPh>
    <rPh sb="4" eb="6">
      <t>ケイカク</t>
    </rPh>
    <rPh sb="7" eb="9">
      <t>イチ</t>
    </rPh>
    <rPh sb="15" eb="17">
      <t>カクジツ</t>
    </rPh>
    <rPh sb="19" eb="21">
      <t>ミコ</t>
    </rPh>
    <rPh sb="24" eb="25">
      <t>モノ</t>
    </rPh>
    <rPh sb="27" eb="29">
      <t>カシツケ</t>
    </rPh>
    <phoneticPr fontId="23"/>
  </si>
  <si>
    <t>１．農用地
２．白地
３．農振外</t>
    <rPh sb="2" eb="5">
      <t>のうようち</t>
    </rPh>
    <rPh sb="9" eb="11">
      <t>しろじ</t>
    </rPh>
    <rPh sb="15" eb="16">
      <t>のう</t>
    </rPh>
    <rPh sb="16" eb="17">
      <t>ふり</t>
    </rPh>
    <rPh sb="17" eb="18">
      <t>がい</t>
    </rPh>
    <phoneticPr fontId="28" type="Hiragana"/>
  </si>
  <si>
    <t>新規　・　更新</t>
    <rPh sb="0" eb="2">
      <t>しんき</t>
    </rPh>
    <rPh sb="5" eb="7">
      <t>こうしん</t>
    </rPh>
    <phoneticPr fontId="28" type="Hiragana"/>
  </si>
  <si>
    <r>
      <t xml:space="preserve">始期
</t>
    </r>
    <r>
      <rPr>
        <sz val="6"/>
        <color auto="1"/>
        <rFont val="ＭＳ Ｐゴシック"/>
      </rPr>
      <t>（西暦/月/日）</t>
    </r>
    <rPh sb="0" eb="2">
      <t>シキ</t>
    </rPh>
    <rPh sb="4" eb="6">
      <t>セイレキ</t>
    </rPh>
    <rPh sb="7" eb="8">
      <t>ツキ</t>
    </rPh>
    <rPh sb="9" eb="10">
      <t>ヒ</t>
    </rPh>
    <phoneticPr fontId="23"/>
  </si>
  <si>
    <r>
      <t xml:space="preserve">終期
</t>
    </r>
    <r>
      <rPr>
        <sz val="6"/>
        <color auto="1"/>
        <rFont val="ＭＳ Ｐゴシック"/>
      </rPr>
      <t>（西暦/月/日）</t>
    </r>
    <rPh sb="0" eb="2">
      <t>シュウキ</t>
    </rPh>
    <phoneticPr fontId="23"/>
  </si>
  <si>
    <t>１．整備済
２．未整備</t>
    <rPh sb="2" eb="4">
      <t>せいび</t>
    </rPh>
    <rPh sb="4" eb="5">
      <t>すみ</t>
    </rPh>
    <rPh sb="11" eb="14">
      <t>みせいび</t>
    </rPh>
    <phoneticPr fontId="28" type="Hiragana"/>
  </si>
  <si>
    <t>１．良
２．雑草
３．遊休化</t>
    <rPh sb="2" eb="3">
      <t>りょう</t>
    </rPh>
    <rPh sb="7" eb="9">
      <t>ざっそう</t>
    </rPh>
    <rPh sb="13" eb="16">
      <t>ゆうきゅうか</t>
    </rPh>
    <phoneticPr fontId="28" type="Hiragana"/>
  </si>
  <si>
    <r>
      <t>１．明瞭
２．</t>
    </r>
    <r>
      <rPr>
        <sz val="9"/>
        <color auto="1"/>
        <rFont val="ＭＳ Ｐゴシック"/>
      </rPr>
      <t>不明瞭（済）</t>
    </r>
    <r>
      <rPr>
        <sz val="11"/>
        <color auto="1"/>
        <rFont val="ＭＳ Ｐゴシック"/>
      </rPr>
      <t xml:space="preserve">
３．</t>
    </r>
    <r>
      <rPr>
        <sz val="9"/>
        <color auto="1"/>
        <rFont val="ＭＳ Ｐゴシック"/>
      </rPr>
      <t>不明瞭（未）</t>
    </r>
    <rPh sb="2" eb="4">
      <t>めいりょう</t>
    </rPh>
    <rPh sb="8" eb="11">
      <t>ふめいりょう</t>
    </rPh>
    <rPh sb="12" eb="13">
      <t>すみ</t>
    </rPh>
    <rPh sb="18" eb="21">
      <t>ふめいりょう</t>
    </rPh>
    <rPh sb="22" eb="23">
      <t>み</t>
    </rPh>
    <phoneticPr fontId="28" type="Hiragana"/>
  </si>
  <si>
    <r>
      <t>１．なし
２．ＪＡ
３．</t>
    </r>
    <r>
      <rPr>
        <sz val="9"/>
        <color auto="1"/>
        <rFont val="ＭＳ Ｐゴシック"/>
      </rPr>
      <t>農林中金</t>
    </r>
    <r>
      <rPr>
        <sz val="11"/>
        <color auto="1"/>
        <rFont val="ＭＳ Ｐゴシック"/>
      </rPr>
      <t xml:space="preserve">
４．公庫
５．銀行
６．その他</t>
    </r>
    <rPh sb="12" eb="14">
      <t>のうりん</t>
    </rPh>
    <rPh sb="14" eb="15">
      <t>なか</t>
    </rPh>
    <rPh sb="15" eb="16">
      <t>かね</t>
    </rPh>
    <rPh sb="19" eb="21">
      <t>こうこ</t>
    </rPh>
    <rPh sb="24" eb="26">
      <t>ぎんこう</t>
    </rPh>
    <rPh sb="31" eb="32">
      <t>た</t>
    </rPh>
    <phoneticPr fontId="28" type="Hiragana"/>
  </si>
  <si>
    <t>【出】契約期間
（　）年（　）ヶ月</t>
    <rPh sb="1" eb="2">
      <t>ダ</t>
    </rPh>
    <rPh sb="3" eb="5">
      <t>ケイヤク</t>
    </rPh>
    <rPh sb="5" eb="7">
      <t>キカン</t>
    </rPh>
    <rPh sb="11" eb="12">
      <t>ネン</t>
    </rPh>
    <rPh sb="15" eb="17">
      <t>カゲツ</t>
    </rPh>
    <phoneticPr fontId="23"/>
  </si>
  <si>
    <t>権原の種類</t>
    <rPh sb="0" eb="2">
      <t>けんげん</t>
    </rPh>
    <rPh sb="3" eb="5">
      <t>しゅるい</t>
    </rPh>
    <phoneticPr fontId="28" type="Hiragana"/>
  </si>
  <si>
    <t>利用権を設定する土地の（乙)以外の権原者等</t>
    <rPh sb="0" eb="3">
      <t>りようけん</t>
    </rPh>
    <rPh sb="4" eb="6">
      <t>せってい</t>
    </rPh>
    <rPh sb="8" eb="10">
      <t>とち</t>
    </rPh>
    <rPh sb="12" eb="13">
      <t>おつ</t>
    </rPh>
    <rPh sb="14" eb="16">
      <t>いがい</t>
    </rPh>
    <rPh sb="17" eb="18">
      <t>けん</t>
    </rPh>
    <rPh sb="18" eb="19">
      <t>はら</t>
    </rPh>
    <rPh sb="19" eb="20">
      <t>もの</t>
    </rPh>
    <rPh sb="20" eb="21">
      <t>とう</t>
    </rPh>
    <phoneticPr fontId="28" type="Hiragana"/>
  </si>
  <si>
    <t>実施年度</t>
    <rPh sb="0" eb="2">
      <t>じっし</t>
    </rPh>
    <rPh sb="2" eb="4">
      <t>ねんど</t>
    </rPh>
    <phoneticPr fontId="28" type="Hiragana"/>
  </si>
  <si>
    <t>【受】契約期間
（　）年（　）ヶ月</t>
    <rPh sb="1" eb="2">
      <t>ウ</t>
    </rPh>
    <rPh sb="3" eb="5">
      <t>ケイヤク</t>
    </rPh>
    <rPh sb="5" eb="7">
      <t>キカン</t>
    </rPh>
    <rPh sb="11" eb="12">
      <t>ネン</t>
    </rPh>
    <rPh sb="15" eb="17">
      <t>カゲツ</t>
    </rPh>
    <phoneticPr fontId="23"/>
  </si>
  <si>
    <t>なし・土地所有者・乙（転借人）</t>
    <rPh sb="3" eb="5">
      <t>とち</t>
    </rPh>
    <rPh sb="5" eb="8">
      <t>しょゆうしゃ</t>
    </rPh>
    <rPh sb="9" eb="10">
      <t>おつ</t>
    </rPh>
    <rPh sb="11" eb="13">
      <t>てんしゃく</t>
    </rPh>
    <rPh sb="13" eb="14">
      <t>ひと</t>
    </rPh>
    <phoneticPr fontId="28" type="Hiragana"/>
  </si>
  <si>
    <t>農地中間管理事業（農地バンク）利用申請シート　【土地】①</t>
    <rPh sb="0" eb="2">
      <t>のうち</t>
    </rPh>
    <rPh sb="2" eb="4">
      <t>ちゅうかん</t>
    </rPh>
    <rPh sb="4" eb="6">
      <t>かんり</t>
    </rPh>
    <rPh sb="6" eb="8">
      <t>じぎょう</t>
    </rPh>
    <rPh sb="9" eb="11">
      <t>のうち</t>
    </rPh>
    <rPh sb="15" eb="17">
      <t>りよう</t>
    </rPh>
    <rPh sb="17" eb="19">
      <t>しんせい</t>
    </rPh>
    <rPh sb="24" eb="26">
      <t>とち</t>
    </rPh>
    <phoneticPr fontId="28" type="Hiragana"/>
  </si>
  <si>
    <t>農地中間管理事業（農地バンク）利用申請シート　【土地】②</t>
    <rPh sb="0" eb="2">
      <t>のうち</t>
    </rPh>
    <rPh sb="2" eb="4">
      <t>ちゅうかん</t>
    </rPh>
    <rPh sb="4" eb="6">
      <t>かんり</t>
    </rPh>
    <rPh sb="6" eb="8">
      <t>じぎょう</t>
    </rPh>
    <rPh sb="9" eb="11">
      <t>のうち</t>
    </rPh>
    <rPh sb="15" eb="17">
      <t>りよう</t>
    </rPh>
    <rPh sb="17" eb="19">
      <t>しんせい</t>
    </rPh>
    <rPh sb="24" eb="26">
      <t>とち</t>
    </rPh>
    <phoneticPr fontId="28" type="Hiragana"/>
  </si>
  <si>
    <t>農地中間管理事業（農地バンク）利用申請シート　【土地】④</t>
    <rPh sb="0" eb="2">
      <t>のうち</t>
    </rPh>
    <rPh sb="2" eb="4">
      <t>ちゅうかん</t>
    </rPh>
    <rPh sb="4" eb="6">
      <t>かんり</t>
    </rPh>
    <rPh sb="6" eb="8">
      <t>じぎょう</t>
    </rPh>
    <rPh sb="9" eb="11">
      <t>のうち</t>
    </rPh>
    <rPh sb="15" eb="17">
      <t>りよう</t>
    </rPh>
    <rPh sb="17" eb="19">
      <t>しんせい</t>
    </rPh>
    <rPh sb="24" eb="26">
      <t>とち</t>
    </rPh>
    <phoneticPr fontId="28" type="Hiragana"/>
  </si>
  <si>
    <t>現に機構から賃借権等の設定を受けている者に、当該権利に係る農用地等について再度賃借権等の設定を行うため、</t>
  </si>
  <si>
    <r>
      <t>別表２　土地改良区の賦課金等に係る特約事項（</t>
    </r>
    <r>
      <rPr>
        <b/>
        <sz val="11"/>
        <color rgb="FFFF0000"/>
        <rFont val="ＭＳ ゴシック"/>
      </rPr>
      <t>負担区分の内容欄は必ず記載してください</t>
    </r>
    <r>
      <rPr>
        <sz val="11"/>
        <color auto="1"/>
        <rFont val="ＭＳ ゴシック"/>
      </rPr>
      <t>）</t>
    </r>
    <rPh sb="0" eb="2">
      <t>ベッピョウ</t>
    </rPh>
    <rPh sb="4" eb="6">
      <t>トチ</t>
    </rPh>
    <rPh sb="6" eb="9">
      <t>カイリョウク</t>
    </rPh>
    <rPh sb="10" eb="13">
      <t>フカキン</t>
    </rPh>
    <rPh sb="13" eb="14">
      <t>ナド</t>
    </rPh>
    <rPh sb="15" eb="16">
      <t>カカワ</t>
    </rPh>
    <rPh sb="17" eb="19">
      <t>トクヤク</t>
    </rPh>
    <rPh sb="19" eb="21">
      <t>ジコウ</t>
    </rPh>
    <rPh sb="22" eb="26">
      <t>フタンクブン</t>
    </rPh>
    <rPh sb="27" eb="29">
      <t>ナイヨウ</t>
    </rPh>
    <rPh sb="29" eb="30">
      <t>ラン</t>
    </rPh>
    <rPh sb="31" eb="32">
      <t>カナラ</t>
    </rPh>
    <rPh sb="33" eb="35">
      <t>キサイ</t>
    </rPh>
    <phoneticPr fontId="23"/>
  </si>
  <si>
    <t>なし・乙（土地所有者）・機構からの転借人</t>
    <rPh sb="3" eb="4">
      <t>おつ</t>
    </rPh>
    <rPh sb="5" eb="7">
      <t>とち</t>
    </rPh>
    <rPh sb="7" eb="10">
      <t>しょゆうしゃ</t>
    </rPh>
    <rPh sb="12" eb="14">
      <t>きこう</t>
    </rPh>
    <rPh sb="17" eb="19">
      <t>てんしゃく</t>
    </rPh>
    <rPh sb="19" eb="20">
      <t>ひと</t>
    </rPh>
    <phoneticPr fontId="28" type="Hiragana"/>
  </si>
  <si>
    <r>
      <t>2</t>
    </r>
    <r>
      <rPr>
        <b/>
        <sz val="11"/>
        <color rgb="FFFF0000"/>
        <rFont val="ＭＳ ゴシック"/>
      </rPr>
      <t>　受け手</t>
    </r>
    <r>
      <rPr>
        <sz val="11"/>
        <color auto="1"/>
        <rFont val="ＭＳ ゴシック"/>
      </rPr>
      <t>特約事項</t>
    </r>
    <rPh sb="2" eb="3">
      <t>ウ</t>
    </rPh>
    <rPh sb="4" eb="5">
      <t>テ</t>
    </rPh>
    <rPh sb="5" eb="7">
      <t>トクヤク</t>
    </rPh>
    <rPh sb="7" eb="9">
      <t>ジコウ</t>
    </rPh>
    <phoneticPr fontId="23"/>
  </si>
  <si>
    <t>現に所有し、又は所有権 以外の使用及び収益を目的 とする権利を有している農用地等の利用の状況　（Ａ）</t>
    <rPh sb="0" eb="1">
      <t>ゲン</t>
    </rPh>
    <rPh sb="2" eb="4">
      <t>ショユウ</t>
    </rPh>
    <rPh sb="6" eb="7">
      <t>マタ</t>
    </rPh>
    <rPh sb="8" eb="11">
      <t>ショユウケン</t>
    </rPh>
    <phoneticPr fontId="23"/>
  </si>
  <si>
    <t>農業補助者（60～149日/年）</t>
    <rPh sb="0" eb="2">
      <t>ノウギョウ</t>
    </rPh>
    <rPh sb="2" eb="5">
      <t>ホジョシャ</t>
    </rPh>
    <phoneticPr fontId="23"/>
  </si>
  <si>
    <t>　　　</t>
  </si>
  <si>
    <t>住所地、拠点となる
場所等</t>
    <rPh sb="0" eb="3">
      <t>ジュウショチ</t>
    </rPh>
    <rPh sb="4" eb="6">
      <t>キョテン</t>
    </rPh>
    <rPh sb="10" eb="12">
      <t>バショ</t>
    </rPh>
    <rPh sb="12" eb="13">
      <t>トウ</t>
    </rPh>
    <phoneticPr fontId="23"/>
  </si>
  <si>
    <t>連携事業の概要②
※連携事業がある場合は記入</t>
    <rPh sb="0" eb="2">
      <t>れんけい</t>
    </rPh>
    <rPh sb="2" eb="4">
      <t>じぎょう</t>
    </rPh>
    <rPh sb="5" eb="7">
      <t>がいよう</t>
    </rPh>
    <rPh sb="10" eb="12">
      <t>れんけい</t>
    </rPh>
    <rPh sb="12" eb="14">
      <t>じぎょう</t>
    </rPh>
    <rPh sb="17" eb="19">
      <t>ばあい</t>
    </rPh>
    <rPh sb="20" eb="22">
      <t>きにゅう</t>
    </rPh>
    <phoneticPr fontId="28" type="Hiragana"/>
  </si>
  <si>
    <r>
      <t xml:space="preserve">１．普通畑
２．水田
３．樹園地
４．採草地
５．放牧地
６．採草放牧地
</t>
    </r>
    <r>
      <rPr>
        <sz val="10"/>
        <color auto="1"/>
        <rFont val="ＭＳ Ｐゴシック"/>
      </rPr>
      <t>７．農業用施設用地</t>
    </r>
    <rPh sb="2" eb="4">
      <t>ふつう</t>
    </rPh>
    <rPh sb="4" eb="5">
      <t>はたけ</t>
    </rPh>
    <rPh sb="8" eb="10">
      <t>すいでん</t>
    </rPh>
    <rPh sb="13" eb="14">
      <t>じゅ</t>
    </rPh>
    <rPh sb="14" eb="15">
      <t>えん</t>
    </rPh>
    <rPh sb="15" eb="16">
      <t>ち</t>
    </rPh>
    <rPh sb="19" eb="22">
      <t>さいそうち</t>
    </rPh>
    <rPh sb="25" eb="28">
      <t>ほうぼくち</t>
    </rPh>
    <rPh sb="31" eb="33">
      <t>さいそう</t>
    </rPh>
    <rPh sb="33" eb="36">
      <t>ほうぼくち</t>
    </rPh>
    <rPh sb="39" eb="42">
      <t>のうぎょうよう</t>
    </rPh>
    <rPh sb="42" eb="44">
      <t>しせつ</t>
    </rPh>
    <rPh sb="44" eb="46">
      <t>ようち</t>
    </rPh>
    <phoneticPr fontId="28" type="Hiragana"/>
  </si>
  <si>
    <r>
      <t xml:space="preserve">借入用地の概要
</t>
    </r>
    <r>
      <rPr>
        <sz val="10"/>
        <color auto="1"/>
        <rFont val="ＭＳ Ｐゴシック"/>
      </rPr>
      <t>（契約期間が10年未満の場合はその理由、賃借料が近傍類似から外れた場合はその理由、検討が必要な事項）</t>
    </r>
  </si>
  <si>
    <t>※
境界</t>
    <rPh sb="2" eb="4">
      <t>キョウカイ</t>
    </rPh>
    <phoneticPr fontId="23"/>
  </si>
  <si>
    <t>※
連携事業</t>
    <rPh sb="2" eb="4">
      <t>レンケイ</t>
    </rPh>
    <rPh sb="4" eb="6">
      <t>ジギョウ</t>
    </rPh>
    <phoneticPr fontId="23"/>
  </si>
  <si>
    <r>
      <t xml:space="preserve">状　　　態 </t>
    </r>
    <r>
      <rPr>
        <sz val="10"/>
        <color auto="1"/>
        <rFont val="ＭＳ Ｐゴシック"/>
      </rPr>
      <t>： 【</t>
    </r>
    <r>
      <rPr>
        <sz val="10"/>
        <color rgb="FFFF0000"/>
        <rFont val="ＭＳ Ｐ明朝"/>
      </rPr>
      <t>良】</t>
    </r>
    <r>
      <rPr>
        <sz val="10"/>
        <color auto="1"/>
        <rFont val="ＭＳ Ｐ明朝"/>
      </rPr>
      <t>トラクターで耕耘できる程度の雑草の繁茂あり。　　【</t>
    </r>
    <r>
      <rPr>
        <sz val="10"/>
        <color rgb="FFFF0000"/>
        <rFont val="ＭＳ Ｐ明朝"/>
      </rPr>
      <t>雑草】</t>
    </r>
    <r>
      <rPr>
        <sz val="10"/>
        <color auto="1"/>
        <rFont val="ＭＳ Ｐ明朝"/>
      </rPr>
      <t>背の高い雑草が繁茂しているが堅い樹木等はない。　　
　　　　　　　【</t>
    </r>
    <r>
      <rPr>
        <sz val="10"/>
        <color rgb="FFFF0000"/>
        <rFont val="ＭＳ Ｐ明朝"/>
      </rPr>
      <t>遊休化】</t>
    </r>
    <r>
      <rPr>
        <sz val="10"/>
        <color auto="1"/>
        <rFont val="ＭＳ Ｐ明朝"/>
      </rPr>
      <t>樹木等が生い茂り重機等による作業が必要。</t>
    </r>
    <rPh sb="0" eb="1">
      <t>ジョウ</t>
    </rPh>
    <rPh sb="4" eb="5">
      <t>タイ</t>
    </rPh>
    <rPh sb="9" eb="10">
      <t>リョウ</t>
    </rPh>
    <rPh sb="17" eb="19">
      <t>コウウン</t>
    </rPh>
    <rPh sb="22" eb="24">
      <t>テイド</t>
    </rPh>
    <rPh sb="25" eb="27">
      <t>ザッソウ</t>
    </rPh>
    <rPh sb="28" eb="30">
      <t>ハンモ</t>
    </rPh>
    <rPh sb="36" eb="38">
      <t>ザッソウ</t>
    </rPh>
    <rPh sb="39" eb="40">
      <t>セ</t>
    </rPh>
    <rPh sb="41" eb="42">
      <t>タカ</t>
    </rPh>
    <rPh sb="43" eb="45">
      <t>ザッソウ</t>
    </rPh>
    <rPh sb="46" eb="48">
      <t>ハンモ</t>
    </rPh>
    <rPh sb="53" eb="54">
      <t>カタ</t>
    </rPh>
    <rPh sb="55" eb="57">
      <t>ジュモク</t>
    </rPh>
    <rPh sb="57" eb="58">
      <t>ナド</t>
    </rPh>
    <rPh sb="73" eb="76">
      <t>ユウキュウカ</t>
    </rPh>
    <rPh sb="77" eb="79">
      <t>ジュモク</t>
    </rPh>
    <rPh sb="79" eb="80">
      <t>ナド</t>
    </rPh>
    <rPh sb="81" eb="82">
      <t>オ</t>
    </rPh>
    <rPh sb="83" eb="84">
      <t>シゲ</t>
    </rPh>
    <rPh sb="85" eb="87">
      <t>ジュウキ</t>
    </rPh>
    <rPh sb="87" eb="88">
      <t>トウ</t>
    </rPh>
    <rPh sb="91" eb="93">
      <t>サギョウ</t>
    </rPh>
    <rPh sb="94" eb="96">
      <t>ヒツヨウ</t>
    </rPh>
    <phoneticPr fontId="23"/>
  </si>
  <si>
    <r>
      <t>境　　　界</t>
    </r>
    <r>
      <rPr>
        <sz val="10"/>
        <color auto="1"/>
        <rFont val="ＭＳ Ｐゴシック"/>
      </rPr>
      <t xml:space="preserve"> ： 【</t>
    </r>
    <r>
      <rPr>
        <sz val="10"/>
        <color rgb="FFFF0000"/>
        <rFont val="ＭＳ Ｐ明朝"/>
      </rPr>
      <t>明瞭】</t>
    </r>
    <r>
      <rPr>
        <sz val="10"/>
        <color auto="1"/>
        <rFont val="ＭＳ Ｐ明朝"/>
      </rPr>
      <t>境界が確認できる。【</t>
    </r>
    <r>
      <rPr>
        <sz val="10"/>
        <color rgb="FFFF0000"/>
        <rFont val="ＭＳ Ｐ明朝"/>
      </rPr>
      <t>不明瞭（済）】</t>
    </r>
    <r>
      <rPr>
        <sz val="10"/>
        <color auto="1"/>
        <rFont val="ＭＳ Ｐ明朝"/>
      </rPr>
      <t>不明瞭だが隣接する圃場耕作者等と借受希望者で不明瞭になっている境界について確認した。
　　　　　　　【</t>
    </r>
    <r>
      <rPr>
        <sz val="10"/>
        <color rgb="FFFF0000"/>
        <rFont val="ＭＳ Ｐ明朝"/>
      </rPr>
      <t>不明瞭（未）】</t>
    </r>
    <r>
      <rPr>
        <sz val="10"/>
        <color auto="1"/>
        <rFont val="ＭＳ Ｐ明朝"/>
      </rPr>
      <t>不明瞭で隣接耕作者等とまだ調整できていない。</t>
    </r>
    <rPh sb="0" eb="1">
      <t>サカイ</t>
    </rPh>
    <rPh sb="4" eb="5">
      <t>カイ</t>
    </rPh>
    <rPh sb="9" eb="11">
      <t>メイリョウ</t>
    </rPh>
    <rPh sb="12" eb="14">
      <t>キョウカイ</t>
    </rPh>
    <rPh sb="15" eb="17">
      <t>カクニン</t>
    </rPh>
    <rPh sb="22" eb="25">
      <t>フメイリョウ</t>
    </rPh>
    <rPh sb="26" eb="27">
      <t>ズ</t>
    </rPh>
    <rPh sb="29" eb="32">
      <t>フメイリョウ</t>
    </rPh>
    <rPh sb="34" eb="36">
      <t>リンセツ</t>
    </rPh>
    <rPh sb="38" eb="40">
      <t>ホジョウ</t>
    </rPh>
    <rPh sb="40" eb="43">
      <t>コウサクシャ</t>
    </rPh>
    <rPh sb="43" eb="44">
      <t>ナド</t>
    </rPh>
    <rPh sb="45" eb="47">
      <t>カリウケ</t>
    </rPh>
    <rPh sb="47" eb="50">
      <t>キボウシャ</t>
    </rPh>
    <rPh sb="51" eb="54">
      <t>フメイリョウ</t>
    </rPh>
    <rPh sb="60" eb="62">
      <t>キョウカイ</t>
    </rPh>
    <rPh sb="66" eb="68">
      <t>カクニン</t>
    </rPh>
    <rPh sb="80" eb="83">
      <t>フメイリョウ</t>
    </rPh>
    <rPh sb="84" eb="85">
      <t>ミ</t>
    </rPh>
    <rPh sb="87" eb="90">
      <t>フメイリョウ</t>
    </rPh>
    <rPh sb="91" eb="93">
      <t>リンセツ</t>
    </rPh>
    <rPh sb="93" eb="96">
      <t>コウサクシャ</t>
    </rPh>
    <rPh sb="96" eb="97">
      <t>ナド</t>
    </rPh>
    <rPh sb="100" eb="102">
      <t>チョウセイ</t>
    </rPh>
    <phoneticPr fontId="23"/>
  </si>
  <si>
    <r>
      <t>附  属  物</t>
    </r>
    <r>
      <rPr>
        <sz val="11"/>
        <color auto="1"/>
        <rFont val="ＭＳ Ｐゴシック"/>
      </rPr>
      <t>： ハウスや小屋等があれば記載する。</t>
    </r>
    <rPh sb="0" eb="1">
      <t>フ</t>
    </rPh>
    <rPh sb="3" eb="4">
      <t>ゾク</t>
    </rPh>
    <rPh sb="6" eb="7">
      <t>モノ</t>
    </rPh>
    <rPh sb="13" eb="15">
      <t>コヤ</t>
    </rPh>
    <rPh sb="15" eb="16">
      <t>トウ</t>
    </rPh>
    <rPh sb="20" eb="22">
      <t>キサイ</t>
    </rPh>
    <phoneticPr fontId="23"/>
  </si>
  <si>
    <t>申請時</t>
    <rPh sb="0" eb="2">
      <t>しんせい</t>
    </rPh>
    <rPh sb="2" eb="3">
      <t>じ</t>
    </rPh>
    <phoneticPr fontId="28" type="Hiragana"/>
  </si>
  <si>
    <t>機構審査時</t>
    <rPh sb="0" eb="2">
      <t>きこう</t>
    </rPh>
    <rPh sb="2" eb="4">
      <t>しんさ</t>
    </rPh>
    <rPh sb="4" eb="5">
      <t>じ</t>
    </rPh>
    <phoneticPr fontId="28" type="Hiragana"/>
  </si>
  <si>
    <t>登録申出書（出し手）</t>
    <rPh sb="0" eb="2">
      <t>とうろく</t>
    </rPh>
    <rPh sb="2" eb="5">
      <t>もうしでしょ</t>
    </rPh>
    <rPh sb="6" eb="7">
      <t>だ</t>
    </rPh>
    <rPh sb="8" eb="9">
      <t>て</t>
    </rPh>
    <phoneticPr fontId="28" type="Hiragana"/>
  </si>
  <si>
    <t>賃借料支払い計画</t>
    <rPh sb="0" eb="3">
      <t>ちんしゃくりょう</t>
    </rPh>
    <rPh sb="3" eb="5">
      <t>しはら</t>
    </rPh>
    <rPh sb="6" eb="8">
      <t>けいかく</t>
    </rPh>
    <phoneticPr fontId="28" type="Hiragana"/>
  </si>
  <si>
    <t>貸付案件一覧</t>
    <rPh sb="0" eb="2">
      <t>かしつけ</t>
    </rPh>
    <rPh sb="2" eb="4">
      <t>あんけん</t>
    </rPh>
    <rPh sb="4" eb="6">
      <t>いちらん</t>
    </rPh>
    <phoneticPr fontId="28" type="Hiragana"/>
  </si>
  <si>
    <t>必須書類</t>
    <rPh sb="0" eb="2">
      <t>ひっす</t>
    </rPh>
    <rPh sb="2" eb="4">
      <t>しょるい</t>
    </rPh>
    <phoneticPr fontId="28" type="Hiragana"/>
  </si>
  <si>
    <t>代表者選任同意書兼委任状</t>
    <rPh sb="0" eb="3">
      <t>だいひょうしゃ</t>
    </rPh>
    <rPh sb="3" eb="5">
      <t>せんにん</t>
    </rPh>
    <rPh sb="5" eb="8">
      <t>どういしょ</t>
    </rPh>
    <rPh sb="8" eb="9">
      <t>けん</t>
    </rPh>
    <rPh sb="9" eb="12">
      <t>いにんじょう</t>
    </rPh>
    <phoneticPr fontId="28" type="Hiragana"/>
  </si>
  <si>
    <t>相続関係図</t>
    <rPh sb="0" eb="2">
      <t>そうぞく</t>
    </rPh>
    <rPh sb="2" eb="5">
      <t>かんけいず</t>
    </rPh>
    <phoneticPr fontId="28" type="Hiragana"/>
  </si>
  <si>
    <t>機構関連事業について（出し手・受け手）</t>
    <rPh sb="0" eb="2">
      <t>きこう</t>
    </rPh>
    <rPh sb="2" eb="4">
      <t>かんれん</t>
    </rPh>
    <rPh sb="4" eb="6">
      <t>じぎょう</t>
    </rPh>
    <rPh sb="11" eb="12">
      <t>だ</t>
    </rPh>
    <rPh sb="13" eb="14">
      <t>て</t>
    </rPh>
    <rPh sb="15" eb="16">
      <t>う</t>
    </rPh>
    <rPh sb="17" eb="18">
      <t>て</t>
    </rPh>
    <phoneticPr fontId="28" type="Hiragana"/>
  </si>
  <si>
    <t>外国籍の場合</t>
    <rPh sb="0" eb="3">
      <t>がいこくせき</t>
    </rPh>
    <rPh sb="4" eb="6">
      <t>ばあい</t>
    </rPh>
    <phoneticPr fontId="28" type="Hiragana"/>
  </si>
  <si>
    <t>在留カードの写し</t>
    <rPh sb="0" eb="2">
      <t>ざいりゅう</t>
    </rPh>
    <rPh sb="6" eb="7">
      <t>うつ</t>
    </rPh>
    <phoneticPr fontId="28" type="Hiragana"/>
  </si>
  <si>
    <t>法人定款・履歴事項全部事項証明書（法人登記簿）</t>
    <rPh sb="0" eb="2">
      <t>ほうじん</t>
    </rPh>
    <rPh sb="2" eb="4">
      <t>ていかん</t>
    </rPh>
    <rPh sb="5" eb="7">
      <t>りれき</t>
    </rPh>
    <rPh sb="7" eb="9">
      <t>じこう</t>
    </rPh>
    <rPh sb="9" eb="11">
      <t>ぜんぶ</t>
    </rPh>
    <rPh sb="11" eb="13">
      <t>じこう</t>
    </rPh>
    <rPh sb="13" eb="16">
      <t>しょうめいしょ</t>
    </rPh>
    <rPh sb="17" eb="19">
      <t>ほうじん</t>
    </rPh>
    <rPh sb="19" eb="22">
      <t>とうきぼ</t>
    </rPh>
    <phoneticPr fontId="28" type="Hiragana"/>
  </si>
  <si>
    <t>事業計画、交付決定</t>
    <rPh sb="0" eb="2">
      <t>じぎょう</t>
    </rPh>
    <rPh sb="2" eb="4">
      <t>けいかく</t>
    </rPh>
    <rPh sb="5" eb="7">
      <t>こうふ</t>
    </rPh>
    <rPh sb="7" eb="9">
      <t>けってい</t>
    </rPh>
    <phoneticPr fontId="28" type="Hiragana"/>
  </si>
  <si>
    <t>未相続の場合</t>
    <rPh sb="0" eb="3">
      <t>みそうぞく</t>
    </rPh>
    <rPh sb="4" eb="6">
      <t>ばあい</t>
    </rPh>
    <phoneticPr fontId="28" type="Hiragana"/>
  </si>
</sst>
</file>

<file path=xl/styles.xml><?xml version="1.0" encoding="utf-8"?>
<styleSheet xmlns="http://schemas.openxmlformats.org/spreadsheetml/2006/main" xmlns:r="http://schemas.openxmlformats.org/officeDocument/2006/relationships" xmlns:mc="http://schemas.openxmlformats.org/markup-compatibility/2006">
  <numFmts count="39">
    <numFmt numFmtId="5" formatCode="&quot;¥&quot;#,##0;&quot;¥&quot;\-#,##0"/>
    <numFmt numFmtId="176" formatCode="[$-411]ge\.m\.d;@"/>
    <numFmt numFmtId="177" formatCode="0_);[Red]\(0\)"/>
    <numFmt numFmtId="178" formatCode="[&lt;=999]000;[&lt;=9999]000\-00;000\-0000"/>
    <numFmt numFmtId="179" formatCode="[$-411]ggge&quot;年&quot;\_x000a_m&quot;月&quot;d&quot;日&quot;;@"/>
    <numFmt numFmtId="180" formatCode="[$-411]ggge&quot;年&quot;m&quot;月&quot;d&quot;日&quot;;@"/>
    <numFmt numFmtId="181" formatCode="#,##0;\-#,##0;"/>
    <numFmt numFmtId="182" formatCode="&quot;令&quot;&quot;和&quot;0&quot;年度&quot;"/>
    <numFmt numFmtId="183" formatCode="#,##0&quot; 筆&quot;"/>
    <numFmt numFmtId="184" formatCode="#,##0.00;\-#,##0.00;"/>
    <numFmt numFmtId="185" formatCode="0.00_);[Red]\(0.00\)"/>
    <numFmt numFmtId="186" formatCode="#&quot; 筆&quot;"/>
    <numFmt numFmtId="187" formatCode="##&quot; 年&quot;"/>
    <numFmt numFmtId="188" formatCode="##&quot;月末日&quot;"/>
    <numFmt numFmtId="189" formatCode="e&quot;年&quot;"/>
    <numFmt numFmtId="190" formatCode="##&quot;月&quot;"/>
    <numFmt numFmtId="191" formatCode="&quot;（&quot;@&quot; ）&quot;"/>
    <numFmt numFmtId="192" formatCode="#0&quot;ヶ月&quot;"/>
    <numFmt numFmtId="193" formatCode="#&quot; ヶ月&quot;"/>
    <numFmt numFmtId="194" formatCode="#,##0_ "/>
    <numFmt numFmtId="195" formatCode="#,##0&quot;年度&quot;"/>
    <numFmt numFmtId="196" formatCode="#,##0&quot; 年 &quot;"/>
    <numFmt numFmtId="197" formatCode="#,##0&quot;月末日&quot;"/>
    <numFmt numFmtId="198" formatCode="ggge&quot;年&quot;m&quot;月&quot;"/>
    <numFmt numFmtId="199" formatCode="#,##0&quot;年&quot;"/>
    <numFmt numFmtId="200" formatCode="#,##0&quot;月&quot;"/>
    <numFmt numFmtId="201" formatCode="#,##0&quot; 年&quot;"/>
    <numFmt numFmtId="202" formatCode="&quot;（&quot;General&quot;）&quot;"/>
    <numFmt numFmtId="203" formatCode="g"/>
    <numFmt numFmtId="204" formatCode="&quot;R&quot;"/>
    <numFmt numFmtId="205" formatCode="ee"/>
    <numFmt numFmtId="206" formatCode="&quot;0&quot;&quot;5&quot;"/>
    <numFmt numFmtId="207" formatCode="[$-411]g/&quot;標&quot;&quot;準&quot;"/>
    <numFmt numFmtId="208" formatCode="&quot;令&quot;&quot;和&quot;"/>
    <numFmt numFmtId="209" formatCode="ggge&quot;年度&quot;"/>
    <numFmt numFmtId="210" formatCode="#,##0_);[Red]\(#,##0\)"/>
    <numFmt numFmtId="211" formatCode="#,##0.00_ "/>
    <numFmt numFmtId="212" formatCode="#,##0.0_ "/>
    <numFmt numFmtId="213" formatCode="#,##0.00000_ "/>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2"/>
      <color auto="1"/>
      <name val="System"/>
    </font>
    <font>
      <sz val="12"/>
      <color auto="1"/>
      <name val="ＭＳ 明朝"/>
      <family val="1"/>
    </font>
    <font>
      <sz val="12"/>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1"/>
      <color auto="1"/>
      <name val="ＭＳ 明朝"/>
      <family val="1"/>
    </font>
    <font>
      <b/>
      <sz val="16"/>
      <color rgb="FFFF0000"/>
      <name val="ＭＳ Ｐゴシック"/>
      <family val="3"/>
    </font>
    <font>
      <sz val="11"/>
      <color rgb="FF000000"/>
      <name val="ＭＳ 明朝"/>
      <family val="1"/>
    </font>
    <font>
      <sz val="6"/>
      <color auto="1"/>
      <name val="游ゴシック"/>
      <family val="3"/>
    </font>
    <font>
      <sz val="18"/>
      <color auto="1"/>
      <name val="ＭＳ Ｐゴシック"/>
      <family val="3"/>
    </font>
    <font>
      <b/>
      <sz val="14"/>
      <color auto="1"/>
      <name val="ＭＳ Ｐゴシック"/>
      <family val="3"/>
    </font>
    <font>
      <sz val="10"/>
      <color auto="1"/>
      <name val="ＭＳ Ｐゴシック"/>
      <family val="3"/>
    </font>
    <font>
      <b/>
      <sz val="10"/>
      <color auto="1"/>
      <name val="ＭＳ Ｐゴシック"/>
      <family val="3"/>
    </font>
    <font>
      <b/>
      <sz val="11"/>
      <color auto="1"/>
      <name val="ＭＳ Ｐゴシック"/>
      <family val="3"/>
    </font>
    <font>
      <sz val="9"/>
      <color auto="1"/>
      <name val="ＭＳ Ｐゴシック"/>
      <family val="3"/>
    </font>
    <font>
      <sz val="24"/>
      <color auto="1"/>
      <name val="ＭＳ Ｐゴシック"/>
      <family val="3"/>
    </font>
    <font>
      <b/>
      <sz val="12"/>
      <color auto="1"/>
      <name val="ＭＳ Ｐゴシック"/>
      <family val="3"/>
    </font>
    <font>
      <u/>
      <sz val="11"/>
      <color auto="1"/>
      <name val="ＭＳ Ｐゴシック"/>
      <family val="3"/>
    </font>
    <font>
      <sz val="14"/>
      <color auto="1"/>
      <name val="ＭＳ Ｐゴシック"/>
      <family val="3"/>
    </font>
    <font>
      <b/>
      <sz val="18"/>
      <color auto="1"/>
      <name val="ＭＳ Ｐゴシック"/>
      <family val="3"/>
    </font>
    <font>
      <sz val="8"/>
      <color auto="1"/>
      <name val="ＭＳ Ｐゴシック"/>
      <family val="3"/>
    </font>
    <font>
      <sz val="10"/>
      <color auto="1"/>
      <name val="ＭＳ 明朝"/>
      <family val="1"/>
    </font>
    <font>
      <b/>
      <sz val="10"/>
      <color auto="1"/>
      <name val="ＭＳ 明朝"/>
      <family val="1"/>
    </font>
    <font>
      <sz val="8"/>
      <color auto="1"/>
      <name val="ＭＳ 明朝"/>
      <family val="1"/>
    </font>
    <font>
      <sz val="10"/>
      <color rgb="FFFF0000"/>
      <name val="ＭＳ Ｐゴシック"/>
      <family val="3"/>
    </font>
    <font>
      <sz val="10"/>
      <color auto="1"/>
      <name val="ＭＳ Ｐ明朝"/>
      <family val="1"/>
    </font>
    <font>
      <sz val="9"/>
      <color auto="1"/>
      <name val="ＭＳ Ｐ明朝"/>
      <family val="1"/>
    </font>
    <font>
      <sz val="7"/>
      <color auto="1"/>
      <name val="ＭＳ Ｐゴシック"/>
      <family val="3"/>
    </font>
    <font>
      <sz val="14"/>
      <color rgb="FFFF0000"/>
      <name val="ＭＳ Ｐゴシック"/>
      <family val="3"/>
    </font>
    <font>
      <b/>
      <sz val="10"/>
      <color rgb="FFFF0000"/>
      <name val="ＭＳ Ｐゴシック"/>
      <family val="3"/>
    </font>
    <font>
      <b/>
      <sz val="14"/>
      <color rgb="FFFF0000"/>
      <name val="ＭＳ Ｐゴシック"/>
      <family val="3"/>
    </font>
    <font>
      <sz val="16"/>
      <color auto="1"/>
      <name val="ＭＳ Ｐゴシック"/>
      <family val="3"/>
    </font>
    <font>
      <sz val="6"/>
      <color auto="1"/>
      <name val="ＭＳ Ｐゴシック"/>
      <family val="3"/>
    </font>
    <font>
      <b/>
      <sz val="16"/>
      <color theme="1"/>
      <name val="ＭＳ Ｐ明朝"/>
      <family val="1"/>
    </font>
    <font>
      <sz val="12"/>
      <color auto="1"/>
      <name val="ＭＳ Ｐ明朝"/>
      <family val="1"/>
    </font>
    <font>
      <sz val="14"/>
      <color auto="1"/>
      <name val="ＭＳ Ｐ明朝"/>
      <family val="1"/>
    </font>
    <font>
      <sz val="8"/>
      <color auto="1"/>
      <name val="ＭＳ Ｐ明朝"/>
      <family val="1"/>
    </font>
    <font>
      <sz val="8"/>
      <color theme="1"/>
      <name val="ＭＳ Ｐ明朝"/>
      <family val="1"/>
    </font>
    <font>
      <sz val="12"/>
      <color theme="1"/>
      <name val="ＭＳ Ｐ明朝"/>
      <family val="1"/>
    </font>
    <font>
      <sz val="14"/>
      <color theme="1"/>
      <name val="ＭＳ Ｐ明朝"/>
      <family val="1"/>
    </font>
    <font>
      <sz val="13"/>
      <color theme="1"/>
      <name val="ＭＳ Ｐ明朝"/>
      <family val="1"/>
    </font>
    <font>
      <sz val="13"/>
      <color auto="1"/>
      <name val="ＭＳ Ｐ明朝"/>
      <family val="1"/>
    </font>
    <font>
      <sz val="11"/>
      <color theme="1"/>
      <name val="ＭＳ Ｐ明朝"/>
      <family val="1"/>
    </font>
    <font>
      <sz val="11"/>
      <color theme="0" tint="-0.5"/>
      <name val="ＭＳ Ｐ明朝"/>
      <family val="1"/>
    </font>
    <font>
      <sz val="6"/>
      <color auto="1"/>
      <name val="ＭＳ Ｐ明朝"/>
      <family val="1"/>
    </font>
    <font>
      <sz val="10"/>
      <color theme="0"/>
      <name val="ＭＳ Ｐ明朝"/>
      <family val="1"/>
    </font>
    <font>
      <sz val="14"/>
      <color theme="1"/>
      <name val="ＭＳ Ｐゴシック"/>
      <family val="2"/>
      <scheme val="minor"/>
    </font>
    <font>
      <sz val="8"/>
      <color theme="1"/>
      <name val="ＭＳ 明朝"/>
      <family val="1"/>
    </font>
    <font>
      <sz val="16"/>
      <color theme="1"/>
      <name val="ＭＳ Ｐゴシック"/>
      <family val="3"/>
      <scheme val="major"/>
    </font>
    <font>
      <sz val="11"/>
      <color rgb="FFFF0000"/>
      <name val="ＭＳ Ｐゴシック"/>
      <family val="3"/>
    </font>
    <font>
      <sz val="12"/>
      <color theme="1"/>
      <name val="ＭＳ Ｐゴシック"/>
      <family val="3"/>
    </font>
    <font>
      <sz val="9"/>
      <color theme="1"/>
      <name val="ＭＳ Ｐゴシック"/>
      <family val="3"/>
    </font>
    <font>
      <b/>
      <sz val="18"/>
      <color theme="1"/>
      <name val="ＭＳ Ｐゴシック"/>
      <family val="3"/>
    </font>
    <font>
      <b/>
      <sz val="17"/>
      <color auto="1"/>
      <name val="ＭＳ Ｐゴシック"/>
      <family val="3"/>
    </font>
    <font>
      <u/>
      <sz val="9"/>
      <color theme="1"/>
      <name val="ＭＳ Ｐゴシック"/>
      <family val="3"/>
    </font>
    <font>
      <b/>
      <u/>
      <sz val="12"/>
      <color theme="1"/>
      <name val="ＭＳ Ｐゴシック"/>
      <family val="3"/>
    </font>
    <font>
      <sz val="11"/>
      <color auto="1"/>
      <name val="ＭＳ ゴシック"/>
      <family val="3"/>
    </font>
    <font>
      <b/>
      <sz val="11"/>
      <color rgb="FFFF0000"/>
      <name val="ＭＳ Ｐゴシック"/>
      <family val="3"/>
    </font>
    <font>
      <b/>
      <sz val="11"/>
      <color theme="1"/>
      <name val="ＭＳ Ｐ明朝"/>
      <family val="1"/>
    </font>
    <font>
      <b/>
      <sz val="11"/>
      <color theme="1"/>
      <name val="ＭＳ Ｐゴシック"/>
      <family val="3"/>
      <scheme val="minor"/>
    </font>
    <font>
      <sz val="16"/>
      <color auto="1"/>
      <name val="ＭＳ Ｐ明朝"/>
      <family val="1"/>
    </font>
    <font>
      <b/>
      <sz val="16"/>
      <color auto="1"/>
      <name val="ＭＳ Ｐ明朝"/>
      <family val="1"/>
    </font>
    <font>
      <sz val="10"/>
      <color rgb="FFFF0000"/>
      <name val="ＭＳ 明朝"/>
      <family val="1"/>
    </font>
    <font>
      <sz val="12"/>
      <color auto="1"/>
      <name val="UD デジタル 教科書体 NK"/>
      <family val="1"/>
    </font>
    <font>
      <sz val="6"/>
      <color auto="1"/>
      <name val="ＭＳ Ｐ明朝"/>
      <family val="1"/>
    </font>
    <font>
      <sz val="6"/>
      <color auto="1"/>
      <name val="System"/>
    </font>
    <font>
      <sz val="6"/>
      <color auto="1"/>
      <name val="メイリオ"/>
      <family val="2"/>
    </font>
    <font>
      <b/>
      <sz val="13"/>
      <color indexed="56"/>
      <name val="ＭＳ Ｐゴシック"/>
      <family val="3"/>
    </font>
    <font>
      <b/>
      <sz val="18"/>
      <color indexed="56"/>
      <name val="ＭＳ Ｐゴシック"/>
      <family val="3"/>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CC"/>
        <bgColor indexed="64"/>
      </patternFill>
    </fill>
    <fill>
      <patternFill patternType="solid">
        <fgColor theme="6" tint="0.6"/>
        <bgColor indexed="64"/>
      </patternFill>
    </fill>
    <fill>
      <patternFill patternType="solid">
        <fgColor theme="0" tint="-0.14000000000000001"/>
        <bgColor indexed="64"/>
      </patternFill>
    </fill>
    <fill>
      <patternFill patternType="solid">
        <fgColor theme="7" tint="0.8"/>
        <bgColor indexed="64"/>
      </patternFill>
    </fill>
    <fill>
      <patternFill patternType="solid">
        <fgColor theme="7" tint="0.4"/>
        <bgColor indexed="64"/>
      </patternFill>
    </fill>
    <fill>
      <patternFill patternType="solid">
        <fgColor rgb="FFFFCCFF"/>
        <bgColor indexed="64"/>
      </patternFill>
    </fill>
    <fill>
      <patternFill patternType="solid">
        <fgColor theme="4" tint="0.6"/>
        <bgColor indexed="64"/>
      </patternFill>
    </fill>
    <fill>
      <patternFill patternType="solid">
        <fgColor rgb="FFCCFFCC"/>
        <bgColor indexed="64"/>
      </patternFill>
    </fill>
    <fill>
      <patternFill patternType="solid">
        <fgColor theme="0" tint="-0.15"/>
        <bgColor indexed="64"/>
      </patternFill>
    </fill>
    <fill>
      <patternFill patternType="solid">
        <fgColor rgb="FFD9D9D9"/>
        <bgColor indexed="64"/>
      </patternFill>
    </fill>
    <fill>
      <patternFill patternType="solid">
        <fgColor theme="9" tint="0.6"/>
        <bgColor indexed="64"/>
      </patternFill>
    </fill>
    <fill>
      <patternFill patternType="solid">
        <fgColor theme="8" tint="0.6"/>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auto="1"/>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style="thin">
        <color auto="1"/>
      </right>
      <top style="thin">
        <color indexed="64"/>
      </top>
      <bottom style="thin">
        <color indexed="64"/>
      </bottom>
      <diagonal/>
    </border>
    <border diagonalUp="1">
      <left style="thin">
        <color auto="1"/>
      </left>
      <right/>
      <top style="thin">
        <color auto="1"/>
      </top>
      <bottom style="thin">
        <color indexed="64"/>
      </bottom>
      <diagonal style="thin">
        <color auto="1"/>
      </diagonal>
    </border>
    <border diagonalUp="1">
      <left/>
      <right/>
      <top style="thin">
        <color auto="1"/>
      </top>
      <bottom style="thin">
        <color indexed="64"/>
      </bottom>
      <diagonal style="thin">
        <color auto="1"/>
      </diagonal>
    </border>
    <border diagonalUp="1">
      <left/>
      <right style="thin">
        <color auto="1"/>
      </right>
      <top style="thin">
        <color auto="1"/>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76">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xf numFmtId="0" fontId="6" fillId="0" borderId="0">
      <alignment vertical="center"/>
    </xf>
    <xf numFmtId="0" fontId="6" fillId="0" borderId="0"/>
    <xf numFmtId="0" fontId="6" fillId="0" borderId="0">
      <alignment vertical="center"/>
    </xf>
    <xf numFmtId="0" fontId="13" fillId="0" borderId="0"/>
    <xf numFmtId="0" fontId="6" fillId="0" borderId="0">
      <alignment vertical="center"/>
    </xf>
    <xf numFmtId="0" fontId="6" fillId="0" borderId="0">
      <alignment vertical="center"/>
    </xf>
    <xf numFmtId="0" fontId="6" fillId="0" borderId="0"/>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6" fillId="0" borderId="0" applyFont="0" applyFill="0" applyBorder="0" applyAlignment="0" applyProtection="0">
      <alignment vertical="center"/>
    </xf>
  </cellStyleXfs>
  <cellXfs count="1326">
    <xf numFmtId="0" fontId="0" fillId="0" borderId="0" xfId="0"/>
    <xf numFmtId="0" fontId="24" fillId="0" borderId="0" xfId="0" applyFont="1" applyAlignment="1">
      <alignment horizontal="center"/>
    </xf>
    <xf numFmtId="0" fontId="24"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xf numFmtId="176" fontId="24" fillId="24" borderId="0" xfId="0" applyNumberFormat="1" applyFont="1" applyFill="1" applyAlignment="1">
      <alignment horizontal="center"/>
    </xf>
    <xf numFmtId="0" fontId="24" fillId="24" borderId="10" xfId="0" applyFont="1" applyFill="1" applyBorder="1" applyAlignment="1">
      <alignment horizontal="right" vertical="center"/>
    </xf>
    <xf numFmtId="0" fontId="24" fillId="25" borderId="11" xfId="0" applyFont="1" applyFill="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24" borderId="15" xfId="0" applyFont="1" applyFill="1" applyBorder="1" applyAlignment="1">
      <alignment horizontal="left" vertical="center"/>
    </xf>
    <xf numFmtId="176" fontId="24" fillId="0" borderId="11"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25" borderId="16" xfId="0" applyFont="1" applyFill="1" applyBorder="1" applyAlignment="1">
      <alignment horizontal="center" vertical="center"/>
    </xf>
    <xf numFmtId="176" fontId="24" fillId="0" borderId="16" xfId="0" applyNumberFormat="1" applyFont="1" applyBorder="1" applyAlignment="1">
      <alignment horizontal="center" vertical="center"/>
    </xf>
    <xf numFmtId="177" fontId="24" fillId="0" borderId="12" xfId="0" applyNumberFormat="1" applyFont="1" applyBorder="1" applyAlignment="1">
      <alignment horizontal="center" vertical="center"/>
    </xf>
    <xf numFmtId="177" fontId="24" fillId="0" borderId="13" xfId="0" applyNumberFormat="1" applyFont="1" applyBorder="1" applyAlignment="1">
      <alignment horizontal="center" vertical="center"/>
    </xf>
    <xf numFmtId="177" fontId="24" fillId="0" borderId="14" xfId="0" applyNumberFormat="1" applyFont="1" applyBorder="1" applyAlignment="1">
      <alignment horizontal="center" vertical="center"/>
    </xf>
    <xf numFmtId="0" fontId="26" fillId="0" borderId="0" xfId="0" applyFont="1" applyAlignment="1">
      <alignment horizontal="left" vertical="center"/>
    </xf>
    <xf numFmtId="0" fontId="25" fillId="25" borderId="17" xfId="0" applyFont="1" applyFill="1" applyBorder="1" applyAlignment="1">
      <alignment horizontal="left" vertical="center" wrapText="1"/>
    </xf>
    <xf numFmtId="0" fontId="25"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19" xfId="0" applyFont="1" applyBorder="1" applyAlignment="1">
      <alignment horizontal="left" vertical="center" wrapText="1" readingOrder="1"/>
    </xf>
    <xf numFmtId="0" fontId="27" fillId="0" borderId="20" xfId="0" applyFont="1" applyBorder="1" applyAlignment="1">
      <alignment horizontal="left" vertical="center" wrapText="1"/>
    </xf>
    <xf numFmtId="0" fontId="25" fillId="0" borderId="20"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left" vertical="center"/>
    </xf>
    <xf numFmtId="0" fontId="29" fillId="0" borderId="0" xfId="0" applyFont="1" applyBorder="1" applyAlignment="1">
      <alignment horizontal="left" vertical="center"/>
    </xf>
    <xf numFmtId="0" fontId="30" fillId="26" borderId="0" xfId="0" applyFont="1" applyFill="1" applyBorder="1" applyAlignment="1">
      <alignment horizontal="left"/>
    </xf>
    <xf numFmtId="0" fontId="0" fillId="27" borderId="12" xfId="0" applyFill="1" applyBorder="1"/>
    <xf numFmtId="0" fontId="0" fillId="0" borderId="21" xfId="0" applyBorder="1" applyAlignment="1">
      <alignment vertical="center"/>
    </xf>
    <xf numFmtId="0" fontId="0" fillId="27" borderId="13" xfId="0" applyFill="1" applyBorder="1"/>
    <xf numFmtId="0" fontId="0" fillId="27" borderId="22" xfId="0" applyFont="1" applyFill="1" applyBorder="1" applyAlignment="1">
      <alignment vertical="center"/>
    </xf>
    <xf numFmtId="0" fontId="0" fillId="27" borderId="23" xfId="0" applyFont="1" applyFill="1" applyBorder="1" applyAlignment="1">
      <alignment vertical="center"/>
    </xf>
    <xf numFmtId="0" fontId="11" fillId="0" borderId="21" xfId="0" applyFont="1" applyBorder="1" applyAlignment="1">
      <alignment vertical="center"/>
    </xf>
    <xf numFmtId="0" fontId="0" fillId="26" borderId="0" xfId="0" applyFill="1"/>
    <xf numFmtId="0" fontId="0" fillId="27" borderId="12" xfId="0" applyFill="1" applyBorder="1" applyAlignment="1">
      <alignment wrapText="1"/>
    </xf>
    <xf numFmtId="0" fontId="0" fillId="0" borderId="24" xfId="0" applyBorder="1" applyAlignment="1">
      <alignment vertical="center"/>
    </xf>
    <xf numFmtId="0" fontId="0" fillId="0" borderId="24" xfId="0" applyBorder="1"/>
    <xf numFmtId="0" fontId="0" fillId="27" borderId="14" xfId="0" applyFill="1" applyBorder="1" applyAlignment="1">
      <alignment horizontal="left" wrapText="1"/>
    </xf>
    <xf numFmtId="0" fontId="11" fillId="0" borderId="24" xfId="0" applyFont="1" applyBorder="1"/>
    <xf numFmtId="0" fontId="0" fillId="26" borderId="0" xfId="0" applyFill="1" applyBorder="1" applyAlignment="1">
      <alignment horizontal="left"/>
    </xf>
    <xf numFmtId="0" fontId="0" fillId="27" borderId="25" xfId="0" applyFill="1" applyBorder="1" applyAlignment="1">
      <alignment wrapText="1"/>
    </xf>
    <xf numFmtId="0" fontId="0" fillId="0" borderId="26" xfId="0" applyBorder="1"/>
    <xf numFmtId="0" fontId="0" fillId="27" borderId="26" xfId="0" applyFill="1" applyBorder="1" applyAlignment="1">
      <alignment wrapText="1"/>
    </xf>
    <xf numFmtId="0" fontId="0" fillId="0" borderId="24" xfId="0" applyBorder="1" applyAlignment="1">
      <alignment wrapText="1"/>
    </xf>
    <xf numFmtId="0" fontId="0" fillId="27" borderId="27" xfId="0" applyFill="1" applyBorder="1" applyAlignment="1">
      <alignment horizontal="left" wrapText="1"/>
    </xf>
    <xf numFmtId="0" fontId="0" fillId="0" borderId="26" xfId="0" applyBorder="1" applyAlignment="1">
      <alignment horizontal="center"/>
    </xf>
    <xf numFmtId="0" fontId="0" fillId="0" borderId="0" xfId="0" applyFill="1" applyBorder="1" applyAlignment="1">
      <alignment horizontal="left"/>
    </xf>
    <xf numFmtId="0" fontId="0" fillId="27" borderId="28" xfId="0" applyFill="1" applyBorder="1"/>
    <xf numFmtId="0" fontId="0" fillId="0" borderId="29" xfId="0" applyBorder="1"/>
    <xf numFmtId="0" fontId="0" fillId="27" borderId="29" xfId="0" applyFill="1" applyBorder="1"/>
    <xf numFmtId="0" fontId="0" fillId="27" borderId="30" xfId="0" applyFill="1" applyBorder="1" applyAlignment="1">
      <alignment horizontal="center" wrapText="1"/>
    </xf>
    <xf numFmtId="0" fontId="0" fillId="27" borderId="19" xfId="0" applyFill="1" applyBorder="1" applyAlignment="1">
      <alignment horizontal="left"/>
    </xf>
    <xf numFmtId="0" fontId="0" fillId="0" borderId="29" xfId="0" applyBorder="1" applyAlignment="1">
      <alignment horizontal="center"/>
    </xf>
    <xf numFmtId="0" fontId="11" fillId="0" borderId="31" xfId="0" applyFont="1" applyBorder="1"/>
    <xf numFmtId="0" fontId="0" fillId="27" borderId="32" xfId="0" applyFill="1" applyBorder="1" applyAlignment="1">
      <alignment horizontal="center" wrapText="1"/>
    </xf>
    <xf numFmtId="0" fontId="0" fillId="27" borderId="13" xfId="0" applyFill="1" applyBorder="1" applyAlignment="1">
      <alignment wrapText="1"/>
    </xf>
    <xf numFmtId="0" fontId="0" fillId="0" borderId="31" xfId="0" applyBorder="1" applyAlignment="1">
      <alignment wrapText="1"/>
    </xf>
    <xf numFmtId="0" fontId="0" fillId="0" borderId="24" xfId="0" applyBorder="1" applyAlignment="1">
      <alignment vertical="center" wrapText="1"/>
    </xf>
    <xf numFmtId="0" fontId="0" fillId="0" borderId="31" xfId="0" applyBorder="1"/>
    <xf numFmtId="0" fontId="31" fillId="27" borderId="13" xfId="0" applyFont="1" applyFill="1" applyBorder="1"/>
    <xf numFmtId="0" fontId="0" fillId="0" borderId="31" xfId="0" applyBorder="1" applyAlignment="1">
      <alignment vertical="center"/>
    </xf>
    <xf numFmtId="0" fontId="29" fillId="0" borderId="0" xfId="0" applyFont="1" applyBorder="1" applyAlignment="1">
      <alignment vertical="center"/>
    </xf>
    <xf numFmtId="0" fontId="0" fillId="27" borderId="11" xfId="0" applyFill="1" applyBorder="1" applyAlignment="1">
      <alignment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27" borderId="11" xfId="0" applyFill="1" applyBorder="1"/>
    <xf numFmtId="0" fontId="0" fillId="0" borderId="37" xfId="0" applyBorder="1" applyAlignment="1">
      <alignment vertical="center"/>
    </xf>
    <xf numFmtId="0" fontId="0" fillId="27" borderId="0" xfId="0" applyFill="1"/>
    <xf numFmtId="0" fontId="0" fillId="27" borderId="11" xfId="0" applyFill="1" applyBorder="1" applyAlignment="1">
      <alignment horizontal="center"/>
    </xf>
    <xf numFmtId="0" fontId="0" fillId="0" borderId="11" xfId="0" applyBorder="1" applyAlignment="1">
      <alignment horizontal="left" vertical="center" wrapText="1"/>
    </xf>
    <xf numFmtId="0" fontId="0" fillId="0" borderId="33" xfId="0" applyBorder="1" applyAlignment="1">
      <alignment horizontal="left" vertic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11" xfId="0" applyBorder="1"/>
    <xf numFmtId="0" fontId="0" fillId="0" borderId="42" xfId="0" applyBorder="1"/>
    <xf numFmtId="0" fontId="0" fillId="0" borderId="43" xfId="0" applyBorder="1"/>
    <xf numFmtId="0" fontId="0" fillId="0" borderId="44" xfId="0" applyBorder="1"/>
    <xf numFmtId="0" fontId="0" fillId="0" borderId="45" xfId="0" applyBorder="1"/>
    <xf numFmtId="0" fontId="11" fillId="0" borderId="38"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xf numFmtId="0" fontId="11" fillId="0" borderId="11" xfId="0" applyFont="1" applyBorder="1"/>
    <xf numFmtId="0" fontId="11" fillId="0" borderId="42" xfId="0" applyFont="1" applyBorder="1"/>
    <xf numFmtId="0" fontId="11" fillId="0" borderId="43" xfId="0" applyFont="1" applyBorder="1"/>
    <xf numFmtId="0" fontId="11" fillId="0" borderId="44" xfId="0" applyFont="1" applyBorder="1"/>
    <xf numFmtId="0" fontId="11" fillId="0" borderId="45" xfId="0" applyFont="1" applyBorder="1"/>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33" fillId="0" borderId="0" xfId="0" applyFont="1" applyAlignment="1">
      <alignment vertical="center"/>
    </xf>
    <xf numFmtId="0" fontId="0" fillId="0" borderId="41" xfId="0" applyFont="1" applyBorder="1" applyAlignment="1">
      <alignment vertical="center" wrapText="1"/>
    </xf>
    <xf numFmtId="0" fontId="0" fillId="0" borderId="11" xfId="0" applyFont="1" applyBorder="1" applyAlignment="1">
      <alignment vertical="center" wrapText="1"/>
    </xf>
    <xf numFmtId="0" fontId="0" fillId="0" borderId="42" xfId="0" applyFont="1" applyBorder="1" applyAlignment="1">
      <alignment vertical="center" wrapText="1"/>
    </xf>
    <xf numFmtId="0" fontId="0" fillId="0" borderId="0" xfId="0" applyAlignment="1">
      <alignment vertical="center"/>
    </xf>
    <xf numFmtId="0" fontId="31" fillId="0" borderId="41" xfId="0" applyFont="1" applyBorder="1" applyAlignment="1">
      <alignment vertical="center" wrapText="1"/>
    </xf>
    <xf numFmtId="0" fontId="31" fillId="0" borderId="11" xfId="0" applyFont="1" applyBorder="1" applyAlignment="1">
      <alignment vertical="center" wrapText="1"/>
    </xf>
    <xf numFmtId="0" fontId="31" fillId="0" borderId="42" xfId="0" applyFont="1" applyBorder="1" applyAlignment="1">
      <alignment vertical="center" wrapText="1"/>
    </xf>
    <xf numFmtId="0" fontId="34" fillId="0" borderId="41" xfId="0" applyFont="1" applyBorder="1" applyAlignment="1">
      <alignment vertical="center" wrapText="1"/>
    </xf>
    <xf numFmtId="0" fontId="34" fillId="0" borderId="11" xfId="0" applyFont="1" applyBorder="1" applyAlignment="1">
      <alignment vertical="center" wrapText="1"/>
    </xf>
    <xf numFmtId="0" fontId="34" fillId="0" borderId="42"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31" fillId="27" borderId="12" xfId="0" applyFont="1" applyFill="1" applyBorder="1"/>
    <xf numFmtId="0" fontId="34" fillId="0" borderId="41" xfId="0" applyFont="1" applyBorder="1" applyAlignment="1">
      <alignment vertical="top" wrapText="1"/>
    </xf>
    <xf numFmtId="0" fontId="0" fillId="0" borderId="37" xfId="0" applyBorder="1"/>
    <xf numFmtId="0" fontId="0" fillId="0" borderId="46" xfId="0" applyBorder="1"/>
    <xf numFmtId="0" fontId="0" fillId="27" borderId="30" xfId="0" applyFont="1" applyFill="1" applyBorder="1" applyAlignment="1">
      <alignment horizontal="center" vertical="center" wrapText="1"/>
    </xf>
    <xf numFmtId="0" fontId="0" fillId="27" borderId="47" xfId="0" applyFill="1" applyBorder="1" applyAlignment="1">
      <alignment horizontal="center"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21" xfId="0" applyFont="1" applyFill="1" applyBorder="1" applyAlignment="1">
      <alignment horizontal="left" vertical="center" wrapText="1"/>
    </xf>
    <xf numFmtId="0" fontId="0" fillId="27" borderId="48" xfId="0" applyFill="1" applyBorder="1" applyAlignment="1">
      <alignment horizontal="center" vertical="center"/>
    </xf>
    <xf numFmtId="0" fontId="0" fillId="27" borderId="49" xfId="0" applyFill="1" applyBorder="1" applyAlignment="1">
      <alignment horizontal="center" vertical="center"/>
    </xf>
    <xf numFmtId="0" fontId="31" fillId="0" borderId="33" xfId="0" applyFont="1" applyBorder="1" applyAlignment="1">
      <alignment horizontal="left" vertical="center" wrapText="1"/>
    </xf>
    <xf numFmtId="0" fontId="0" fillId="0" borderId="33" xfId="0" applyBorder="1" applyAlignment="1">
      <alignment horizontal="center" vertical="center"/>
    </xf>
    <xf numFmtId="0" fontId="0" fillId="0" borderId="30" xfId="0" applyBorder="1" applyAlignment="1">
      <alignment horizontal="center" vertical="center"/>
    </xf>
    <xf numFmtId="0" fontId="0" fillId="27" borderId="24" xfId="0" applyFont="1" applyFill="1" applyBorder="1" applyAlignment="1">
      <alignment horizontal="left" vertical="center" wrapText="1"/>
    </xf>
    <xf numFmtId="0" fontId="31" fillId="0" borderId="37" xfId="0" applyFont="1" applyBorder="1" applyAlignment="1">
      <alignment horizontal="left"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xf>
    <xf numFmtId="0" fontId="0" fillId="27" borderId="11" xfId="0" applyFont="1" applyFill="1" applyBorder="1" applyAlignment="1">
      <alignment horizontal="center" vertical="center" wrapText="1"/>
    </xf>
    <xf numFmtId="0" fontId="0" fillId="27" borderId="11" xfId="0" applyFill="1" applyBorder="1" applyAlignment="1">
      <alignment horizontal="center" vertical="center"/>
    </xf>
    <xf numFmtId="0" fontId="0" fillId="0" borderId="31" xfId="0" applyBorder="1" applyAlignment="1">
      <alignment horizontal="center"/>
    </xf>
    <xf numFmtId="0" fontId="35" fillId="0" borderId="0" xfId="0" applyFont="1" applyBorder="1" applyAlignment="1">
      <alignment vertical="center"/>
    </xf>
    <xf numFmtId="0" fontId="36" fillId="0" borderId="0" xfId="0" applyFont="1"/>
    <xf numFmtId="0" fontId="0" fillId="0" borderId="50" xfId="0" applyBorder="1" applyAlignment="1">
      <alignment horizontal="center"/>
    </xf>
    <xf numFmtId="0" fontId="0" fillId="0" borderId="51" xfId="0" applyBorder="1" applyAlignment="1">
      <alignment horizontal="center"/>
    </xf>
    <xf numFmtId="0" fontId="0" fillId="0" borderId="0" xfId="0" applyAlignment="1">
      <alignment horizontal="center"/>
    </xf>
    <xf numFmtId="0" fontId="30" fillId="0" borderId="0" xfId="0" applyFont="1"/>
    <xf numFmtId="0" fontId="0" fillId="27" borderId="12" xfId="0" applyFont="1" applyFill="1" applyBorder="1" applyAlignment="1">
      <alignment horizontal="center" vertical="center" wrapTex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27" borderId="12"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27" borderId="30" xfId="0" applyFont="1" applyFill="1" applyBorder="1" applyAlignment="1">
      <alignment horizontal="center"/>
    </xf>
    <xf numFmtId="0" fontId="0" fillId="0" borderId="21" xfId="0" applyBorder="1" applyAlignment="1">
      <alignment horizontal="center"/>
    </xf>
    <xf numFmtId="0" fontId="36" fillId="0" borderId="0" xfId="0" applyFont="1" applyAlignment="1">
      <alignment vertical="center"/>
    </xf>
    <xf numFmtId="0" fontId="0" fillId="0" borderId="38" xfId="0" applyBorder="1" applyAlignment="1">
      <alignment horizontal="left" vertical="center"/>
    </xf>
    <xf numFmtId="0" fontId="0" fillId="0" borderId="40" xfId="0" applyBorder="1" applyAlignment="1">
      <alignment horizontal="left" vertical="center"/>
    </xf>
    <xf numFmtId="0" fontId="0" fillId="27" borderId="27" xfId="0" applyFont="1" applyFill="1" applyBorder="1" applyAlignment="1">
      <alignment horizontal="left" vertical="center" wrapText="1"/>
    </xf>
    <xf numFmtId="0" fontId="0" fillId="27" borderId="47" xfId="0" applyFont="1" applyFill="1" applyBorder="1" applyAlignment="1">
      <alignment horizontal="left" vertical="center" wrapText="1"/>
    </xf>
    <xf numFmtId="0" fontId="0" fillId="27" borderId="33" xfId="0" applyFill="1" applyBorder="1"/>
    <xf numFmtId="0" fontId="0" fillId="0" borderId="11" xfId="0" applyBorder="1" applyAlignment="1">
      <alignment vertical="center"/>
    </xf>
    <xf numFmtId="0" fontId="0" fillId="0" borderId="11" xfId="0" applyBorder="1" applyAlignment="1">
      <alignment horizontal="left" vertical="center"/>
    </xf>
    <xf numFmtId="0" fontId="0" fillId="0" borderId="55" xfId="0" applyBorder="1" applyAlignment="1">
      <alignment horizontal="center"/>
    </xf>
    <xf numFmtId="0" fontId="0" fillId="0" borderId="37" xfId="0" applyBorder="1" applyAlignment="1">
      <alignment horizontal="center"/>
    </xf>
    <xf numFmtId="0" fontId="0" fillId="0" borderId="28" xfId="0" applyBorder="1" applyAlignment="1">
      <alignment horizont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center" vertical="center"/>
    </xf>
    <xf numFmtId="0" fontId="0" fillId="27" borderId="48" xfId="0" applyFont="1" applyFill="1" applyBorder="1" applyAlignment="1">
      <alignment horizontal="center"/>
    </xf>
    <xf numFmtId="0" fontId="0" fillId="0" borderId="41" xfId="0" applyBorder="1" applyAlignment="1">
      <alignment horizontal="left" vertical="center"/>
    </xf>
    <xf numFmtId="0" fontId="0" fillId="0" borderId="42" xfId="0" applyBorder="1" applyAlignment="1">
      <alignment horizontal="left" vertical="center"/>
    </xf>
    <xf numFmtId="0" fontId="0" fillId="27" borderId="0" xfId="0" applyFont="1" applyFill="1" applyBorder="1" applyAlignment="1">
      <alignment horizontal="left" vertical="center" wrapText="1"/>
    </xf>
    <xf numFmtId="0" fontId="0" fillId="27" borderId="49" xfId="0" applyFont="1" applyFill="1" applyBorder="1" applyAlignment="1">
      <alignment horizontal="left" vertical="center" wrapText="1"/>
    </xf>
    <xf numFmtId="0" fontId="0" fillId="0" borderId="30" xfId="0" applyBorder="1"/>
    <xf numFmtId="0" fontId="0" fillId="0" borderId="56" xfId="0" applyBorder="1"/>
    <xf numFmtId="0" fontId="0" fillId="0" borderId="54" xfId="0" applyBorder="1"/>
    <xf numFmtId="0" fontId="0" fillId="27" borderId="46" xfId="0" applyFill="1" applyBorder="1"/>
    <xf numFmtId="0" fontId="0" fillId="27" borderId="33" xfId="0" applyFont="1" applyFill="1" applyBorder="1" applyAlignment="1">
      <alignment horizontal="left"/>
    </xf>
    <xf numFmtId="0" fontId="31" fillId="0" borderId="11" xfId="0" applyFont="1" applyBorder="1" applyAlignment="1">
      <alignment horizontal="left" vertical="center" wrapText="1"/>
    </xf>
    <xf numFmtId="0" fontId="0" fillId="0" borderId="57" xfId="0" applyBorder="1" applyAlignment="1">
      <alignment horizontal="center"/>
    </xf>
    <xf numFmtId="0" fontId="0" fillId="0" borderId="33" xfId="0"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43" xfId="0" applyBorder="1" applyAlignment="1">
      <alignment horizontal="left" vertical="center"/>
    </xf>
    <xf numFmtId="0" fontId="0" fillId="0" borderId="45" xfId="0" applyBorder="1" applyAlignment="1">
      <alignment horizontal="left" vertical="center"/>
    </xf>
    <xf numFmtId="0" fontId="0" fillId="27" borderId="19" xfId="0" applyFont="1" applyFill="1" applyBorder="1" applyAlignment="1">
      <alignment horizontal="left" vertical="center" wrapText="1"/>
    </xf>
    <xf numFmtId="0" fontId="0" fillId="27" borderId="20" xfId="0" applyFont="1" applyFill="1" applyBorder="1" applyAlignment="1">
      <alignment horizontal="left" vertical="center" wrapText="1"/>
    </xf>
    <xf numFmtId="0" fontId="0" fillId="0" borderId="32" xfId="0" applyBorder="1" applyAlignment="1">
      <alignment horizontal="right"/>
    </xf>
    <xf numFmtId="0" fontId="0" fillId="0" borderId="58" xfId="0" applyBorder="1" applyAlignment="1">
      <alignment horizontal="right"/>
    </xf>
    <xf numFmtId="0" fontId="0" fillId="0" borderId="59" xfId="0" applyBorder="1" applyAlignment="1">
      <alignment horizontal="right"/>
    </xf>
    <xf numFmtId="0" fontId="0" fillId="27" borderId="46" xfId="0" applyFont="1" applyFill="1" applyBorder="1" applyAlignment="1">
      <alignment horizontal="left"/>
    </xf>
    <xf numFmtId="0" fontId="0" fillId="0" borderId="60" xfId="0" applyBorder="1" applyAlignment="1">
      <alignment horizontal="center"/>
    </xf>
    <xf numFmtId="0" fontId="0" fillId="0" borderId="46" xfId="0" applyBorder="1" applyAlignment="1">
      <alignment horizontal="center"/>
    </xf>
    <xf numFmtId="0" fontId="0" fillId="0" borderId="61" xfId="0" applyBorder="1" applyAlignment="1">
      <alignment horizontal="center"/>
    </xf>
    <xf numFmtId="0" fontId="0" fillId="27" borderId="13" xfId="0" applyFont="1" applyFill="1" applyBorder="1" applyAlignment="1">
      <alignment horizontal="left" vertical="center" wrapText="1"/>
    </xf>
    <xf numFmtId="0" fontId="0" fillId="27" borderId="14" xfId="0" applyFill="1" applyBorder="1"/>
    <xf numFmtId="0" fontId="0" fillId="27" borderId="12" xfId="0" applyFont="1" applyFill="1" applyBorder="1" applyAlignment="1">
      <alignment horizontal="center" wrapText="1"/>
    </xf>
    <xf numFmtId="0" fontId="0" fillId="27" borderId="19" xfId="0" applyFont="1" applyFill="1" applyBorder="1" applyAlignment="1">
      <alignment horizont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27" borderId="37" xfId="0" applyFont="1" applyFill="1" applyBorder="1" applyAlignment="1">
      <alignment horizontal="left"/>
    </xf>
    <xf numFmtId="0" fontId="0" fillId="27" borderId="27" xfId="0" applyFont="1" applyFill="1" applyBorder="1" applyAlignment="1">
      <alignment horizontal="left" vertical="center"/>
    </xf>
    <xf numFmtId="0" fontId="0" fillId="27" borderId="47" xfId="0" applyFill="1" applyBorder="1"/>
    <xf numFmtId="0" fontId="0" fillId="27" borderId="33" xfId="0" applyFill="1" applyBorder="1" applyAlignment="1">
      <alignment horizontal="center" vertical="center"/>
    </xf>
    <xf numFmtId="0" fontId="0" fillId="0" borderId="34" xfId="0" applyBorder="1"/>
    <xf numFmtId="0" fontId="0" fillId="0" borderId="36" xfId="0" applyBorder="1"/>
    <xf numFmtId="0" fontId="0" fillId="27" borderId="0" xfId="0" applyFont="1" applyFill="1" applyBorder="1" applyAlignment="1">
      <alignment horizontal="left" vertical="center"/>
    </xf>
    <xf numFmtId="0" fontId="0" fillId="27" borderId="0" xfId="0" applyFill="1" applyBorder="1"/>
    <xf numFmtId="0" fontId="0" fillId="0" borderId="38" xfId="0" applyFont="1" applyBorder="1" applyAlignment="1">
      <alignment horizontal="right" vertical="center"/>
    </xf>
    <xf numFmtId="0" fontId="0" fillId="0" borderId="40" xfId="0" applyFont="1" applyBorder="1" applyAlignment="1">
      <alignment horizontal="right" vertical="center"/>
    </xf>
    <xf numFmtId="0" fontId="0" fillId="27" borderId="11" xfId="0" applyFont="1" applyFill="1" applyBorder="1" applyAlignment="1">
      <alignment horizontal="left"/>
    </xf>
    <xf numFmtId="0" fontId="37" fillId="0" borderId="48" xfId="0" applyFont="1" applyBorder="1" applyAlignment="1">
      <alignment horizontal="left" vertical="top" wrapText="1"/>
    </xf>
    <xf numFmtId="0" fontId="0" fillId="0" borderId="0" xfId="0" applyBorder="1"/>
    <xf numFmtId="0" fontId="0" fillId="0" borderId="49" xfId="0" applyBorder="1"/>
    <xf numFmtId="0" fontId="0" fillId="27" borderId="32" xfId="0" applyFont="1" applyFill="1" applyBorder="1" applyAlignment="1">
      <alignment horizontal="center"/>
    </xf>
    <xf numFmtId="0" fontId="0" fillId="0" borderId="43" xfId="0" applyFont="1" applyBorder="1" applyAlignment="1">
      <alignment horizontal="right" vertical="center"/>
    </xf>
    <xf numFmtId="0" fontId="0" fillId="0" borderId="45" xfId="0" applyFont="1" applyBorder="1" applyAlignment="1">
      <alignment horizontal="right" vertical="center"/>
    </xf>
    <xf numFmtId="0" fontId="0" fillId="0" borderId="10" xfId="0" applyBorder="1"/>
    <xf numFmtId="0" fontId="0" fillId="0" borderId="48" xfId="0" applyBorder="1" applyAlignment="1">
      <alignment horizontal="left" vertical="top"/>
    </xf>
    <xf numFmtId="0" fontId="0" fillId="0" borderId="0" xfId="0" applyFont="1" applyBorder="1" applyAlignment="1">
      <alignment horizontal="center" vertical="center"/>
    </xf>
    <xf numFmtId="0" fontId="0" fillId="0" borderId="49" xfId="0" applyBorder="1" applyAlignment="1">
      <alignment horizontal="center" vertical="center"/>
    </xf>
    <xf numFmtId="0" fontId="0" fillId="27" borderId="49" xfId="0" applyFill="1" applyBorder="1"/>
    <xf numFmtId="0" fontId="0" fillId="27" borderId="37" xfId="0" applyFont="1" applyFill="1" applyBorder="1" applyAlignment="1">
      <alignment horizontal="left" vertical="center"/>
    </xf>
    <xf numFmtId="0" fontId="31" fillId="27" borderId="37" xfId="0" applyFont="1" applyFill="1" applyBorder="1" applyAlignment="1">
      <alignment horizontal="left" vertical="center" wrapText="1"/>
    </xf>
    <xf numFmtId="0" fontId="31" fillId="27" borderId="11" xfId="0" applyFont="1" applyFill="1" applyBorder="1" applyAlignment="1">
      <alignment horizontal="left" vertical="center" wrapText="1"/>
    </xf>
    <xf numFmtId="0" fontId="0" fillId="27" borderId="11" xfId="0" applyFont="1" applyFill="1" applyBorder="1" applyAlignment="1">
      <alignment horizontal="left" vertical="center" wrapText="1"/>
    </xf>
    <xf numFmtId="0" fontId="0" fillId="27" borderId="33" xfId="0" applyFont="1" applyFill="1" applyBorder="1" applyAlignment="1">
      <alignment horizontal="center"/>
    </xf>
    <xf numFmtId="0" fontId="0" fillId="0" borderId="62" xfId="0" applyBorder="1"/>
    <xf numFmtId="0" fontId="0" fillId="0" borderId="49" xfId="0" applyBorder="1" applyAlignment="1">
      <alignment horizontal="center"/>
    </xf>
    <xf numFmtId="0" fontId="0" fillId="27" borderId="48" xfId="0" applyFont="1" applyFill="1" applyBorder="1" applyAlignment="1">
      <alignment horizontal="center" wrapText="1"/>
    </xf>
    <xf numFmtId="0" fontId="0" fillId="27" borderId="11" xfId="0" applyFont="1" applyFill="1" applyBorder="1" applyAlignment="1">
      <alignment horizontal="left" vertical="center"/>
    </xf>
    <xf numFmtId="0" fontId="0" fillId="27" borderId="46" xfId="0" applyFont="1" applyFill="1" applyBorder="1" applyAlignment="1">
      <alignment horizontal="center"/>
    </xf>
    <xf numFmtId="0" fontId="0" fillId="27" borderId="12" xfId="0" applyFont="1" applyFill="1" applyBorder="1" applyAlignment="1">
      <alignment horizontal="left" vertical="center" wrapText="1"/>
    </xf>
    <xf numFmtId="0" fontId="0" fillId="0" borderId="41" xfId="0" applyBorder="1" applyAlignment="1">
      <alignment horizontal="center"/>
    </xf>
    <xf numFmtId="0" fontId="0" fillId="0" borderId="11" xfId="0" applyBorder="1" applyAlignment="1">
      <alignment horizontal="center"/>
    </xf>
    <xf numFmtId="0" fontId="0" fillId="0" borderId="42" xfId="0" applyBorder="1" applyAlignment="1">
      <alignment horizontal="center"/>
    </xf>
    <xf numFmtId="0" fontId="0" fillId="0" borderId="56" xfId="0" applyFont="1" applyBorder="1" applyAlignment="1">
      <alignment horizontal="left" vertical="center"/>
    </xf>
    <xf numFmtId="0" fontId="0" fillId="0" borderId="63" xfId="0" applyFont="1" applyBorder="1" applyAlignment="1">
      <alignment horizontal="left" vertical="center"/>
    </xf>
    <xf numFmtId="0" fontId="31" fillId="27" borderId="33" xfId="0" applyFont="1" applyFill="1" applyBorder="1" applyAlignment="1">
      <alignment horizontal="left" vertical="center" wrapText="1"/>
    </xf>
    <xf numFmtId="0" fontId="31" fillId="27" borderId="33" xfId="0" applyFont="1" applyFill="1" applyBorder="1" applyAlignment="1">
      <alignment horizontal="left" wrapText="1"/>
    </xf>
    <xf numFmtId="0" fontId="0" fillId="27" borderId="37" xfId="0" applyFont="1" applyFill="1" applyBorder="1" applyAlignment="1">
      <alignment horizontal="center"/>
    </xf>
    <xf numFmtId="0" fontId="0" fillId="0" borderId="64" xfId="0" applyFont="1" applyBorder="1" applyAlignment="1">
      <alignment horizontal="left" vertical="center"/>
    </xf>
    <xf numFmtId="0" fontId="0" fillId="0" borderId="65" xfId="0" applyFont="1" applyBorder="1" applyAlignment="1">
      <alignment horizontal="left" vertical="center"/>
    </xf>
    <xf numFmtId="0" fontId="0" fillId="27" borderId="12" xfId="0" applyFont="1" applyFill="1" applyBorder="1" applyAlignment="1">
      <alignment horizontal="left"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36" xfId="0" applyFont="1" applyBorder="1" applyAlignment="1">
      <alignment horizontal="right" vertical="center"/>
    </xf>
    <xf numFmtId="0" fontId="0" fillId="0" borderId="14" xfId="0" applyBorder="1" applyAlignment="1">
      <alignment horizontal="right"/>
    </xf>
    <xf numFmtId="0" fontId="31" fillId="27" borderId="12" xfId="0" applyFont="1" applyFill="1" applyBorder="1" applyAlignment="1">
      <alignment horizontal="center" vertical="center" wrapText="1"/>
    </xf>
    <xf numFmtId="0" fontId="0" fillId="0" borderId="32" xfId="0" applyBorder="1" applyAlignment="1">
      <alignment horizontal="left" vertical="top"/>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58" xfId="0" applyFont="1" applyBorder="1" applyAlignment="1">
      <alignment horizontal="center" vertical="center"/>
    </xf>
    <xf numFmtId="0" fontId="0" fillId="0" borderId="66" xfId="0" applyFont="1" applyBorder="1" applyAlignment="1">
      <alignment horizontal="center" vertical="center"/>
    </xf>
    <xf numFmtId="0" fontId="0" fillId="27" borderId="49" xfId="0" applyFont="1" applyFill="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27" borderId="19" xfId="0" applyFont="1" applyFill="1" applyBorder="1" applyAlignment="1">
      <alignment horizontal="left" vertical="center"/>
    </xf>
    <xf numFmtId="0" fontId="0" fillId="27" borderId="20" xfId="0" applyFill="1" applyBorder="1"/>
    <xf numFmtId="0" fontId="0" fillId="27" borderId="32" xfId="0" applyFont="1" applyFill="1" applyBorder="1" applyAlignment="1">
      <alignment horizontal="center" vertical="center" wrapText="1"/>
    </xf>
    <xf numFmtId="0" fontId="0" fillId="0" borderId="49" xfId="0" applyBorder="1" applyAlignment="1">
      <alignment horizontal="right"/>
    </xf>
    <xf numFmtId="0" fontId="31" fillId="0" borderId="27" xfId="0" applyFont="1" applyBorder="1" applyAlignment="1">
      <alignment horizontal="left" vertical="center" wrapText="1"/>
    </xf>
    <xf numFmtId="0" fontId="0" fillId="0" borderId="30" xfId="0" applyFont="1" applyBorder="1" applyAlignment="1">
      <alignment vertical="center" wrapText="1"/>
    </xf>
    <xf numFmtId="0" fontId="0" fillId="0" borderId="47" xfId="0" applyFont="1" applyBorder="1" applyAlignment="1">
      <alignment vertical="center" wrapText="1"/>
    </xf>
    <xf numFmtId="0" fontId="0" fillId="27" borderId="13" xfId="0" applyFont="1" applyFill="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64" xfId="0" applyFont="1" applyBorder="1" applyAlignment="1">
      <alignment horizontal="right" vertical="center"/>
    </xf>
    <xf numFmtId="0" fontId="0" fillId="0" borderId="65" xfId="0" applyFont="1" applyBorder="1" applyAlignment="1">
      <alignment horizontal="right" vertical="center"/>
    </xf>
    <xf numFmtId="0" fontId="0" fillId="0" borderId="0" xfId="0" applyFont="1" applyBorder="1" applyAlignment="1">
      <alignment horizontal="left" vertical="center"/>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58" xfId="0" applyFont="1" applyBorder="1" applyAlignment="1">
      <alignment horizontal="right" vertical="center"/>
    </xf>
    <xf numFmtId="0" fontId="0" fillId="0" borderId="66" xfId="0" applyFont="1" applyBorder="1" applyAlignment="1">
      <alignment horizontal="right" vertical="center"/>
    </xf>
    <xf numFmtId="0" fontId="0" fillId="0" borderId="44" xfId="0" applyBorder="1" applyAlignment="1">
      <alignment horizontal="left" vertical="center"/>
    </xf>
    <xf numFmtId="0" fontId="0" fillId="27" borderId="30" xfId="0" applyFont="1" applyFill="1" applyBorder="1" applyAlignment="1">
      <alignment horizontal="left" vertical="center"/>
    </xf>
    <xf numFmtId="0" fontId="0" fillId="27" borderId="48" xfId="0" applyFont="1" applyFill="1" applyBorder="1" applyAlignment="1">
      <alignment horizontal="left" vertical="center"/>
    </xf>
    <xf numFmtId="0" fontId="0" fillId="0" borderId="33" xfId="0" applyFont="1" applyBorder="1" applyAlignment="1">
      <alignment vertical="center" wrapText="1"/>
    </xf>
    <xf numFmtId="0" fontId="0" fillId="27" borderId="32" xfId="0" applyFont="1" applyFill="1" applyBorder="1" applyAlignment="1">
      <alignment horizontal="left" vertical="center"/>
    </xf>
    <xf numFmtId="0" fontId="0" fillId="0" borderId="15" xfId="0" applyBorder="1"/>
    <xf numFmtId="0" fontId="0" fillId="0" borderId="34" xfId="0" applyFont="1" applyBorder="1" applyAlignment="1">
      <alignment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51" xfId="0" applyFont="1" applyBorder="1" applyAlignment="1">
      <alignment horizontal="center" vertical="center" wrapText="1"/>
    </xf>
    <xf numFmtId="0" fontId="11" fillId="0" borderId="0" xfId="0" applyFont="1" applyAlignment="1">
      <alignment vertical="center"/>
    </xf>
    <xf numFmtId="0" fontId="11" fillId="28" borderId="0" xfId="0" applyFont="1" applyFill="1" applyAlignment="1">
      <alignment vertical="center"/>
    </xf>
    <xf numFmtId="0" fontId="11" fillId="0" borderId="0" xfId="0" applyFont="1" applyAlignment="1">
      <alignment vertical="top" wrapText="1"/>
    </xf>
    <xf numFmtId="0" fontId="0" fillId="0" borderId="0" xfId="0" applyFont="1"/>
    <xf numFmtId="176" fontId="0" fillId="0" borderId="0" xfId="0" applyNumberFormat="1"/>
    <xf numFmtId="178" fontId="0" fillId="0" borderId="0" xfId="0" applyNumberFormat="1"/>
    <xf numFmtId="49" fontId="0" fillId="0" borderId="0" xfId="0" applyNumberFormat="1"/>
    <xf numFmtId="0" fontId="11" fillId="29" borderId="0" xfId="0" applyFont="1" applyFill="1" applyAlignment="1">
      <alignment vertical="center"/>
    </xf>
    <xf numFmtId="0" fontId="0" fillId="24" borderId="0" xfId="0" applyFill="1"/>
    <xf numFmtId="3" fontId="0" fillId="24" borderId="0" xfId="0" applyNumberFormat="1" applyFill="1"/>
    <xf numFmtId="38" fontId="0" fillId="0" borderId="0" xfId="75" applyFont="1" applyAlignment="1"/>
    <xf numFmtId="0" fontId="11" fillId="30" borderId="0" xfId="0" applyFont="1" applyFill="1" applyAlignment="1">
      <alignment vertical="top" wrapText="1"/>
    </xf>
    <xf numFmtId="0" fontId="11" fillId="31" borderId="0" xfId="0" applyFont="1" applyFill="1" applyAlignment="1">
      <alignment vertical="center"/>
    </xf>
    <xf numFmtId="3" fontId="0" fillId="0" borderId="0" xfId="0" applyNumberFormat="1"/>
    <xf numFmtId="38" fontId="0" fillId="0" borderId="0" xfId="0" applyNumberFormat="1"/>
    <xf numFmtId="4" fontId="0" fillId="0" borderId="0" xfId="0" applyNumberFormat="1"/>
    <xf numFmtId="176" fontId="11" fillId="32" borderId="0" xfId="0" applyNumberFormat="1" applyFont="1" applyFill="1" applyAlignment="1">
      <alignment vertical="center"/>
    </xf>
    <xf numFmtId="176" fontId="11" fillId="0" borderId="0" xfId="0" applyNumberFormat="1" applyFont="1" applyAlignment="1">
      <alignment vertical="top" wrapText="1"/>
    </xf>
    <xf numFmtId="176" fontId="11" fillId="0" borderId="0" xfId="0" applyNumberFormat="1" applyFont="1" applyAlignment="1">
      <alignment vertical="center"/>
    </xf>
    <xf numFmtId="179" fontId="0" fillId="0" borderId="0" xfId="0" applyNumberFormat="1"/>
    <xf numFmtId="180" fontId="0" fillId="0" borderId="0" xfId="0" applyNumberFormat="1"/>
    <xf numFmtId="181" fontId="24" fillId="0" borderId="0" xfId="0" applyNumberFormat="1" applyFont="1" applyProtection="1"/>
    <xf numFmtId="181" fontId="24" fillId="0" borderId="0" xfId="0" applyNumberFormat="1" applyFont="1" applyAlignment="1" applyProtection="1">
      <alignment vertical="center"/>
    </xf>
    <xf numFmtId="0" fontId="38" fillId="0" borderId="0" xfId="0" applyFont="1"/>
    <xf numFmtId="181" fontId="24" fillId="0" borderId="47" xfId="0" applyNumberFormat="1" applyFont="1" applyBorder="1" applyAlignment="1" applyProtection="1"/>
    <xf numFmtId="181" fontId="24" fillId="0" borderId="11" xfId="0" applyNumberFormat="1" applyFont="1" applyBorder="1" applyAlignment="1" applyProtection="1">
      <alignment horizontal="center" vertical="center"/>
    </xf>
    <xf numFmtId="0" fontId="0" fillId="0" borderId="0" xfId="0" applyAlignment="1">
      <alignment horizontal="center" vertical="center"/>
    </xf>
    <xf numFmtId="181" fontId="24" fillId="0" borderId="49" xfId="0" applyNumberFormat="1" applyFont="1" applyBorder="1" applyAlignment="1" applyProtection="1"/>
    <xf numFmtId="181" fontId="24" fillId="0" borderId="11" xfId="0" applyNumberFormat="1" applyFont="1" applyBorder="1" applyAlignment="1" applyProtection="1">
      <alignment horizontal="center" vertical="center" wrapText="1" shrinkToFit="1"/>
    </xf>
    <xf numFmtId="0" fontId="31" fillId="0" borderId="0" xfId="0" applyFont="1"/>
    <xf numFmtId="181" fontId="24" fillId="0" borderId="12" xfId="0" applyNumberFormat="1" applyFont="1" applyBorder="1" applyAlignment="1" applyProtection="1">
      <alignment horizontal="center" vertical="center"/>
    </xf>
    <xf numFmtId="0" fontId="24" fillId="0" borderId="13" xfId="0" applyFont="1" applyBorder="1" applyAlignment="1" applyProtection="1">
      <alignment horizontal="center" vertical="center"/>
    </xf>
    <xf numFmtId="181" fontId="24" fillId="0" borderId="13" xfId="0" applyNumberFormat="1" applyFont="1" applyBorder="1" applyAlignment="1" applyProtection="1">
      <alignment horizontal="center" vertical="center"/>
    </xf>
    <xf numFmtId="181" fontId="24" fillId="0" borderId="14" xfId="0" applyNumberFormat="1" applyFont="1" applyBorder="1" applyAlignment="1" applyProtection="1">
      <alignment horizontal="center" vertical="center"/>
    </xf>
    <xf numFmtId="181" fontId="0" fillId="0" borderId="12" xfId="0" applyNumberFormat="1" applyFont="1" applyBorder="1" applyAlignment="1" applyProtection="1">
      <alignment horizontal="center" vertical="center" wrapText="1"/>
    </xf>
    <xf numFmtId="181" fontId="0" fillId="0" borderId="13" xfId="0" applyNumberFormat="1" applyFont="1" applyBorder="1" applyAlignment="1" applyProtection="1">
      <alignment horizontal="center" vertical="center" wrapText="1"/>
    </xf>
    <xf numFmtId="181" fontId="0" fillId="0" borderId="14" xfId="0" applyNumberFormat="1" applyFont="1" applyBorder="1" applyAlignment="1" applyProtection="1">
      <alignment horizontal="center" vertical="center" wrapText="1"/>
    </xf>
    <xf numFmtId="181" fontId="0" fillId="0" borderId="11" xfId="0" applyNumberFormat="1" applyFont="1" applyBorder="1" applyAlignment="1" applyProtection="1">
      <alignment horizontal="center" vertical="center" wrapText="1" shrinkToFit="1"/>
    </xf>
    <xf numFmtId="3" fontId="14" fillId="0" borderId="0" xfId="64" applyNumberFormat="1" applyFont="1" applyProtection="1">
      <alignment vertical="center"/>
    </xf>
    <xf numFmtId="3" fontId="31" fillId="0" borderId="0" xfId="64" applyNumberFormat="1" applyFont="1" applyProtection="1">
      <alignment vertical="center"/>
    </xf>
    <xf numFmtId="3" fontId="0" fillId="0" borderId="0" xfId="64" applyNumberFormat="1" applyFont="1" applyProtection="1">
      <alignment vertical="center"/>
    </xf>
    <xf numFmtId="3" fontId="0" fillId="0" borderId="0" xfId="64" applyNumberFormat="1" applyFont="1" applyAlignment="1" applyProtection="1">
      <alignment vertical="top"/>
    </xf>
    <xf numFmtId="0" fontId="39" fillId="0" borderId="0" xfId="64" applyNumberFormat="1" applyFont="1" applyAlignment="1" applyProtection="1">
      <alignment horizontal="center" vertical="center"/>
    </xf>
    <xf numFmtId="0" fontId="14" fillId="33" borderId="11" xfId="64" applyNumberFormat="1" applyFont="1" applyFill="1" applyBorder="1" applyAlignment="1" applyProtection="1">
      <alignment horizontal="center" vertical="center"/>
    </xf>
    <xf numFmtId="0" fontId="14" fillId="33" borderId="11" xfId="64" applyNumberFormat="1" applyFont="1" applyFill="1" applyBorder="1" applyAlignment="1" applyProtection="1">
      <alignment horizontal="center" vertical="center" wrapText="1"/>
    </xf>
    <xf numFmtId="3" fontId="0" fillId="33" borderId="11" xfId="64" applyNumberFormat="1" applyFont="1" applyFill="1" applyBorder="1" applyAlignment="1" applyProtection="1">
      <alignment horizontal="center" vertical="center"/>
    </xf>
    <xf numFmtId="3" fontId="0" fillId="0" borderId="11" xfId="64" applyNumberFormat="1" applyFont="1" applyBorder="1" applyAlignment="1" applyProtection="1">
      <alignment horizontal="center" vertical="center"/>
    </xf>
    <xf numFmtId="3" fontId="0" fillId="0" borderId="11" xfId="64" applyNumberFormat="1" applyFont="1" applyBorder="1" applyProtection="1">
      <alignment vertical="center"/>
    </xf>
    <xf numFmtId="0" fontId="0" fillId="0" borderId="0" xfId="64" applyNumberFormat="1" applyFont="1" applyFill="1" applyBorder="1" applyAlignment="1" applyProtection="1">
      <alignment horizontal="center" vertical="center" shrinkToFit="1"/>
    </xf>
    <xf numFmtId="3" fontId="32" fillId="0" borderId="0" xfId="64" applyNumberFormat="1" applyFont="1" applyAlignment="1" applyProtection="1">
      <alignment horizontal="center" vertical="center"/>
    </xf>
    <xf numFmtId="0" fontId="0" fillId="33" borderId="11" xfId="0" applyFill="1" applyBorder="1" applyAlignment="1" applyProtection="1">
      <alignment horizontal="center" vertical="center" wrapText="1"/>
    </xf>
    <xf numFmtId="0" fontId="0" fillId="33" borderId="11" xfId="0" applyFill="1" applyBorder="1" applyAlignment="1" applyProtection="1">
      <alignment horizontal="center" vertical="center"/>
    </xf>
    <xf numFmtId="181" fontId="11" fillId="0" borderId="11" xfId="0" applyNumberFormat="1" applyFont="1" applyBorder="1" applyAlignment="1">
      <alignment horizontal="center" vertical="center" wrapText="1" shrinkToFit="1"/>
    </xf>
    <xf numFmtId="0" fontId="0" fillId="33" borderId="16" xfId="64" applyNumberFormat="1" applyFont="1" applyFill="1" applyBorder="1" applyAlignment="1" applyProtection="1">
      <alignment horizontal="center" vertical="center" shrinkToFit="1"/>
    </xf>
    <xf numFmtId="0" fontId="0" fillId="33" borderId="30" xfId="64" applyNumberFormat="1" applyFont="1" applyFill="1" applyBorder="1" applyAlignment="1" applyProtection="1">
      <alignment horizontal="center" vertical="center" wrapText="1"/>
    </xf>
    <xf numFmtId="0" fontId="0" fillId="33" borderId="47" xfId="64" applyNumberFormat="1" applyFont="1" applyFill="1" applyBorder="1" applyAlignment="1" applyProtection="1">
      <alignment horizontal="center" vertical="center" wrapText="1"/>
    </xf>
    <xf numFmtId="181" fontId="11" fillId="0" borderId="69" xfId="0" applyNumberFormat="1" applyFont="1" applyBorder="1" applyAlignment="1">
      <alignment horizontal="center" vertical="center" wrapText="1" shrinkToFit="1"/>
    </xf>
    <xf numFmtId="3" fontId="31" fillId="0" borderId="0" xfId="64" applyNumberFormat="1" applyFont="1" applyAlignment="1" applyProtection="1">
      <alignment horizontal="center" vertical="center"/>
    </xf>
    <xf numFmtId="3" fontId="14" fillId="0" borderId="30" xfId="64" applyNumberFormat="1" applyFont="1" applyBorder="1" applyAlignment="1" applyProtection="1">
      <alignment horizontal="center" vertical="center"/>
    </xf>
    <xf numFmtId="0" fontId="14" fillId="0" borderId="47" xfId="64" applyNumberFormat="1" applyFont="1" applyBorder="1" applyAlignment="1" applyProtection="1">
      <alignment horizontal="center" vertical="center"/>
    </xf>
    <xf numFmtId="0" fontId="14" fillId="0" borderId="16" xfId="64" applyNumberFormat="1" applyFont="1" applyFill="1" applyBorder="1" applyAlignment="1" applyProtection="1">
      <alignment horizontal="center" vertical="center"/>
    </xf>
    <xf numFmtId="0" fontId="0" fillId="33" borderId="11" xfId="64" applyNumberFormat="1" applyFont="1" applyFill="1" applyBorder="1" applyAlignment="1" applyProtection="1">
      <alignment horizontal="center" vertical="center" wrapText="1" shrinkToFit="1"/>
    </xf>
    <xf numFmtId="0" fontId="0" fillId="33" borderId="70" xfId="64" applyNumberFormat="1" applyFont="1" applyFill="1" applyBorder="1" applyAlignment="1" applyProtection="1">
      <alignment horizontal="center" vertical="center" shrinkToFit="1"/>
    </xf>
    <xf numFmtId="0" fontId="0" fillId="33" borderId="71" xfId="64" applyNumberFormat="1" applyFont="1" applyFill="1" applyBorder="1" applyAlignment="1" applyProtection="1">
      <alignment horizontal="center" vertical="center" wrapText="1"/>
    </xf>
    <xf numFmtId="0" fontId="0" fillId="33" borderId="49" xfId="64" applyNumberFormat="1" applyFont="1" applyFill="1" applyBorder="1" applyAlignment="1" applyProtection="1">
      <alignment horizontal="center" vertical="center" wrapText="1"/>
    </xf>
    <xf numFmtId="181" fontId="11" fillId="0" borderId="72" xfId="0" applyNumberFormat="1" applyFont="1" applyBorder="1" applyAlignment="1">
      <alignment horizontal="center" vertical="center" wrapText="1" shrinkToFit="1"/>
    </xf>
    <xf numFmtId="0" fontId="0" fillId="0" borderId="11" xfId="64" applyNumberFormat="1" applyFont="1" applyFill="1" applyBorder="1" applyAlignment="1" applyProtection="1">
      <alignment horizontal="center" vertical="center" shrinkToFit="1"/>
      <protection locked="0"/>
    </xf>
    <xf numFmtId="182" fontId="0" fillId="0" borderId="11" xfId="64" applyNumberFormat="1" applyFont="1" applyFill="1" applyBorder="1" applyAlignment="1" applyProtection="1">
      <alignment horizontal="center" vertical="center" shrinkToFit="1"/>
      <protection locked="0"/>
    </xf>
    <xf numFmtId="0" fontId="14" fillId="0" borderId="18" xfId="64" applyNumberFormat="1" applyFont="1" applyBorder="1" applyAlignment="1" applyProtection="1">
      <alignment horizontal="center" vertical="center"/>
    </xf>
    <xf numFmtId="0" fontId="14" fillId="0" borderId="20" xfId="64" applyNumberFormat="1" applyFont="1" applyBorder="1" applyAlignment="1" applyProtection="1">
      <alignment horizontal="center" vertical="center"/>
    </xf>
    <xf numFmtId="0" fontId="14" fillId="0" borderId="17" xfId="64" applyNumberFormat="1" applyFont="1" applyFill="1" applyBorder="1" applyAlignment="1" applyProtection="1">
      <alignment horizontal="center" vertical="center"/>
    </xf>
    <xf numFmtId="0" fontId="0" fillId="33" borderId="17" xfId="64" applyNumberFormat="1" applyFont="1" applyFill="1" applyBorder="1" applyAlignment="1" applyProtection="1">
      <alignment horizontal="center" vertical="center" shrinkToFit="1"/>
    </xf>
    <xf numFmtId="183" fontId="0" fillId="0" borderId="0" xfId="64" applyNumberFormat="1" applyFont="1" applyFill="1" applyBorder="1" applyAlignment="1" applyProtection="1">
      <alignment horizontal="center" vertical="center" shrinkToFit="1"/>
    </xf>
    <xf numFmtId="0" fontId="0" fillId="33" borderId="18" xfId="64" applyNumberFormat="1" applyFont="1" applyFill="1" applyBorder="1" applyAlignment="1" applyProtection="1">
      <alignment horizontal="center" vertical="center" wrapText="1"/>
    </xf>
    <xf numFmtId="0" fontId="0" fillId="33" borderId="20" xfId="64" applyNumberFormat="1" applyFont="1" applyFill="1" applyBorder="1" applyAlignment="1" applyProtection="1">
      <alignment horizontal="center" vertical="center" wrapText="1"/>
    </xf>
    <xf numFmtId="181" fontId="11" fillId="0" borderId="73" xfId="0" applyNumberFormat="1" applyFont="1" applyBorder="1" applyAlignment="1">
      <alignment horizontal="center" vertical="center" wrapText="1" shrinkToFit="1"/>
    </xf>
    <xf numFmtId="0" fontId="14" fillId="33" borderId="30" xfId="64" applyNumberFormat="1" applyFont="1" applyFill="1" applyBorder="1" applyAlignment="1" applyProtection="1">
      <alignment horizontal="center" vertical="center" wrapText="1"/>
    </xf>
    <xf numFmtId="0" fontId="14" fillId="33" borderId="47" xfId="64" applyNumberFormat="1" applyFont="1" applyFill="1" applyBorder="1" applyAlignment="1" applyProtection="1">
      <alignment horizontal="center" vertical="center" wrapText="1"/>
    </xf>
    <xf numFmtId="183" fontId="0" fillId="0" borderId="14" xfId="64" applyNumberFormat="1" applyFont="1" applyFill="1" applyBorder="1" applyAlignment="1" applyProtection="1">
      <alignment horizontal="center" vertical="center" shrinkToFit="1"/>
    </xf>
    <xf numFmtId="3" fontId="11" fillId="33" borderId="11" xfId="64" applyNumberFormat="1" applyFont="1" applyFill="1" applyBorder="1" applyAlignment="1" applyProtection="1">
      <alignment horizontal="center" vertical="center" wrapText="1"/>
    </xf>
    <xf numFmtId="3" fontId="11" fillId="33" borderId="11" xfId="64" applyNumberFormat="1" applyFont="1" applyFill="1" applyBorder="1" applyAlignment="1" applyProtection="1">
      <alignment horizontal="center" vertical="center"/>
    </xf>
    <xf numFmtId="0" fontId="14" fillId="33" borderId="71" xfId="64" applyNumberFormat="1" applyFont="1" applyFill="1" applyBorder="1" applyAlignment="1" applyProtection="1">
      <alignment horizontal="center" vertical="center" wrapText="1"/>
    </xf>
    <xf numFmtId="0" fontId="14" fillId="33" borderId="49" xfId="64" applyNumberFormat="1" applyFont="1" applyFill="1" applyBorder="1" applyAlignment="1" applyProtection="1">
      <alignment horizontal="center" vertical="center" wrapText="1"/>
    </xf>
    <xf numFmtId="0" fontId="0" fillId="0" borderId="14" xfId="75" applyNumberFormat="1" applyFont="1" applyFill="1" applyBorder="1" applyAlignment="1" applyProtection="1">
      <alignment horizontal="center" vertical="center" shrinkToFit="1"/>
    </xf>
    <xf numFmtId="0" fontId="14" fillId="0" borderId="11" xfId="64" applyNumberFormat="1" applyFont="1" applyFill="1" applyBorder="1" applyAlignment="1" applyProtection="1">
      <alignment horizontal="center" vertical="center" shrinkToFit="1"/>
    </xf>
    <xf numFmtId="0" fontId="14" fillId="0" borderId="70" xfId="64" applyNumberFormat="1" applyFont="1" applyFill="1" applyBorder="1" applyAlignment="1" applyProtection="1">
      <alignment horizontal="center" vertical="center" shrinkToFit="1"/>
    </xf>
    <xf numFmtId="3" fontId="11" fillId="33" borderId="69" xfId="64" applyNumberFormat="1" applyFont="1" applyFill="1" applyBorder="1" applyAlignment="1">
      <alignment horizontal="center" vertical="center" wrapText="1"/>
    </xf>
    <xf numFmtId="3" fontId="11" fillId="33" borderId="16" xfId="64" applyNumberFormat="1" applyFont="1" applyFill="1" applyBorder="1" applyAlignment="1">
      <alignment horizontal="center" vertical="center" wrapText="1"/>
    </xf>
    <xf numFmtId="181" fontId="11" fillId="0" borderId="16" xfId="0" applyNumberFormat="1" applyFont="1" applyBorder="1" applyAlignment="1">
      <alignment horizontal="center" vertical="center" wrapText="1" shrinkToFit="1"/>
    </xf>
    <xf numFmtId="0" fontId="14" fillId="0" borderId="11" xfId="64" applyNumberFormat="1" applyFont="1" applyBorder="1" applyAlignment="1" applyProtection="1">
      <alignment horizontal="center" vertical="center"/>
    </xf>
    <xf numFmtId="38" fontId="0" fillId="0" borderId="0" xfId="75" applyFont="1" applyFill="1" applyBorder="1" applyAlignment="1" applyProtection="1">
      <alignment horizontal="right" vertical="center" shrinkToFit="1"/>
    </xf>
    <xf numFmtId="3" fontId="11" fillId="33" borderId="72" xfId="64" applyNumberFormat="1" applyFont="1" applyFill="1" applyBorder="1" applyAlignment="1">
      <alignment horizontal="center" vertical="center" wrapText="1"/>
    </xf>
    <xf numFmtId="3" fontId="11" fillId="33" borderId="17" xfId="64" applyNumberFormat="1" applyFont="1" applyFill="1" applyBorder="1" applyAlignment="1">
      <alignment horizontal="center" vertical="center" wrapText="1"/>
    </xf>
    <xf numFmtId="181" fontId="11" fillId="0" borderId="17" xfId="0" applyNumberFormat="1" applyFont="1" applyBorder="1" applyAlignment="1">
      <alignment horizontal="center" vertical="center" wrapText="1" shrinkToFit="1"/>
    </xf>
    <xf numFmtId="0" fontId="31" fillId="33" borderId="11" xfId="64" applyNumberFormat="1" applyFont="1" applyFill="1" applyBorder="1" applyAlignment="1" applyProtection="1">
      <alignment horizontal="center" vertical="center" wrapText="1" shrinkToFit="1"/>
    </xf>
    <xf numFmtId="38" fontId="0" fillId="0" borderId="14" xfId="75" applyFont="1" applyFill="1" applyBorder="1" applyAlignment="1" applyProtection="1">
      <alignment horizontal="right" vertical="center" shrinkToFit="1"/>
    </xf>
    <xf numFmtId="3" fontId="0" fillId="0" borderId="0" xfId="64" applyNumberFormat="1" applyFont="1" applyFill="1" applyBorder="1" applyAlignment="1" applyProtection="1">
      <alignment horizontal="center" vertical="center" shrinkToFit="1"/>
    </xf>
    <xf numFmtId="3" fontId="11" fillId="33" borderId="73" xfId="64" applyNumberFormat="1" applyFont="1" applyFill="1" applyBorder="1" applyAlignment="1">
      <alignment horizontal="center" vertical="center" wrapText="1"/>
    </xf>
    <xf numFmtId="184" fontId="11" fillId="0" borderId="11" xfId="0" applyNumberFormat="1" applyFont="1" applyBorder="1" applyAlignment="1">
      <alignment horizontal="center" vertical="center" wrapText="1" shrinkToFit="1"/>
    </xf>
    <xf numFmtId="3" fontId="0" fillId="0" borderId="14" xfId="64" applyNumberFormat="1" applyFont="1" applyFill="1" applyBorder="1" applyAlignment="1" applyProtection="1">
      <alignment horizontal="center" vertical="center" shrinkToFit="1"/>
    </xf>
    <xf numFmtId="0" fontId="34" fillId="33" borderId="11" xfId="64" applyNumberFormat="1" applyFont="1" applyFill="1" applyBorder="1" applyAlignment="1" applyProtection="1">
      <alignment horizontal="center" vertical="center" wrapText="1" shrinkToFit="1"/>
    </xf>
    <xf numFmtId="3" fontId="11" fillId="0" borderId="11" xfId="64" applyNumberFormat="1" applyFont="1" applyBorder="1" applyAlignment="1">
      <alignment horizontal="center" vertical="center" shrinkToFit="1"/>
    </xf>
    <xf numFmtId="3" fontId="0" fillId="0" borderId="0" xfId="64" applyNumberFormat="1" applyFont="1" applyFill="1" applyBorder="1" applyAlignment="1" applyProtection="1">
      <alignment horizontal="right" vertical="center" shrinkToFit="1"/>
    </xf>
    <xf numFmtId="0" fontId="14" fillId="0" borderId="17" xfId="64" applyNumberFormat="1" applyFont="1" applyFill="1" applyBorder="1" applyAlignment="1" applyProtection="1">
      <alignment horizontal="center" vertical="center" shrinkToFit="1"/>
    </xf>
    <xf numFmtId="0" fontId="6" fillId="34" borderId="11" xfId="57" applyFont="1" applyFill="1" applyBorder="1" applyAlignment="1" applyProtection="1">
      <alignment horizontal="center" vertical="center" wrapText="1"/>
    </xf>
    <xf numFmtId="0" fontId="0" fillId="33" borderId="27" xfId="64" applyNumberFormat="1" applyFont="1" applyFill="1" applyBorder="1" applyAlignment="1" applyProtection="1">
      <alignment horizontal="center" vertical="center" wrapText="1"/>
    </xf>
    <xf numFmtId="0" fontId="40" fillId="33" borderId="27" xfId="64" applyNumberFormat="1" applyFont="1" applyFill="1" applyBorder="1" applyAlignment="1" applyProtection="1">
      <alignment horizontal="center" vertical="center" wrapText="1"/>
    </xf>
    <xf numFmtId="0" fontId="31" fillId="33" borderId="47" xfId="64" applyNumberFormat="1" applyFont="1" applyFill="1" applyBorder="1" applyAlignment="1" applyProtection="1">
      <alignment horizontal="center" vertical="center" wrapText="1"/>
    </xf>
    <xf numFmtId="0" fontId="6" fillId="33" borderId="12" xfId="51" applyFont="1" applyFill="1" applyBorder="1" applyAlignment="1" applyProtection="1">
      <alignment horizontal="center" vertical="center" wrapText="1"/>
    </xf>
    <xf numFmtId="0" fontId="6" fillId="33" borderId="14" xfId="51" applyFont="1" applyFill="1" applyBorder="1" applyAlignment="1" applyProtection="1">
      <alignment horizontal="center" vertical="center" wrapText="1"/>
    </xf>
    <xf numFmtId="0" fontId="6" fillId="0" borderId="30" xfId="51" applyFont="1" applyFill="1" applyBorder="1" applyAlignment="1" applyProtection="1">
      <alignment vertical="center"/>
    </xf>
    <xf numFmtId="3" fontId="0" fillId="0" borderId="27" xfId="64" applyNumberFormat="1" applyFont="1" applyFill="1" applyBorder="1" applyProtection="1">
      <alignment vertical="center"/>
    </xf>
    <xf numFmtId="0" fontId="6" fillId="0" borderId="47" xfId="51" applyFont="1" applyFill="1" applyBorder="1" applyAlignment="1" applyProtection="1">
      <alignment vertical="center"/>
    </xf>
    <xf numFmtId="0" fontId="14" fillId="34" borderId="12" xfId="57" applyFont="1" applyFill="1" applyBorder="1" applyAlignment="1" applyProtection="1">
      <alignment horizontal="center" vertical="center"/>
    </xf>
    <xf numFmtId="0" fontId="14" fillId="33" borderId="14" xfId="64" applyNumberFormat="1" applyFont="1" applyFill="1" applyBorder="1" applyAlignment="1" applyProtection="1">
      <alignment horizontal="center" vertical="center"/>
    </xf>
    <xf numFmtId="0" fontId="14" fillId="33" borderId="17" xfId="64" applyNumberFormat="1" applyFont="1" applyFill="1" applyBorder="1" applyAlignment="1" applyProtection="1">
      <alignment horizontal="center" vertical="center" shrinkToFit="1"/>
    </xf>
    <xf numFmtId="0" fontId="0" fillId="33" borderId="19" xfId="64" applyNumberFormat="1" applyFont="1" applyFill="1" applyBorder="1" applyAlignment="1" applyProtection="1">
      <alignment horizontal="center" vertical="center" wrapText="1"/>
    </xf>
    <xf numFmtId="0" fontId="40" fillId="33" borderId="19" xfId="64" applyNumberFormat="1" applyFont="1" applyFill="1" applyBorder="1" applyAlignment="1" applyProtection="1">
      <alignment horizontal="center" vertical="center" wrapText="1"/>
    </xf>
    <xf numFmtId="0" fontId="31" fillId="33" borderId="20" xfId="64" applyNumberFormat="1" applyFont="1" applyFill="1" applyBorder="1" applyAlignment="1" applyProtection="1">
      <alignment horizontal="center" vertical="center" wrapText="1"/>
    </xf>
    <xf numFmtId="0" fontId="6" fillId="0" borderId="30" xfId="51" applyFont="1" applyFill="1" applyBorder="1" applyAlignment="1" applyProtection="1">
      <alignment horizontal="center" vertical="center"/>
    </xf>
    <xf numFmtId="0" fontId="31" fillId="0" borderId="16" xfId="51" applyFont="1" applyFill="1" applyBorder="1" applyAlignment="1" applyProtection="1">
      <alignment horizontal="left" vertical="top" wrapText="1"/>
    </xf>
    <xf numFmtId="0" fontId="6" fillId="0" borderId="0" xfId="51" applyFont="1" applyFill="1" applyBorder="1" applyAlignment="1" applyProtection="1">
      <alignment vertical="center"/>
    </xf>
    <xf numFmtId="0" fontId="6" fillId="0" borderId="0" xfId="51" applyFont="1" applyFill="1" applyBorder="1" applyAlignment="1" applyProtection="1">
      <alignment horizontal="left" vertical="center"/>
    </xf>
    <xf numFmtId="0" fontId="6" fillId="0" borderId="49" xfId="51" applyFont="1" applyFill="1" applyBorder="1" applyAlignment="1" applyProtection="1">
      <alignment vertical="center"/>
    </xf>
    <xf numFmtId="180" fontId="14" fillId="0" borderId="16" xfId="64" applyNumberFormat="1" applyFont="1" applyFill="1" applyBorder="1" applyAlignment="1" applyProtection="1">
      <alignment horizontal="center" vertical="center" shrinkToFit="1"/>
    </xf>
    <xf numFmtId="0" fontId="0" fillId="33" borderId="47" xfId="64" applyNumberFormat="1" applyFont="1" applyFill="1" applyBorder="1" applyAlignment="1" applyProtection="1">
      <alignment horizontal="center" vertical="center"/>
    </xf>
    <xf numFmtId="0" fontId="0" fillId="33" borderId="16" xfId="64" applyNumberFormat="1" applyFont="1" applyFill="1" applyBorder="1" applyAlignment="1" applyProtection="1">
      <alignment horizontal="center" vertical="center" wrapText="1"/>
    </xf>
    <xf numFmtId="0" fontId="0" fillId="33" borderId="16" xfId="64" applyNumberFormat="1" applyFont="1" applyFill="1" applyBorder="1" applyAlignment="1" applyProtection="1">
      <alignment horizontal="center" vertical="center"/>
    </xf>
    <xf numFmtId="0" fontId="6" fillId="34" borderId="16" xfId="51" applyNumberFormat="1" applyFont="1" applyFill="1" applyBorder="1" applyAlignment="1" applyProtection="1">
      <alignment horizontal="center" vertical="center"/>
    </xf>
    <xf numFmtId="0" fontId="6" fillId="0" borderId="70" xfId="51" applyFont="1" applyFill="1" applyBorder="1" applyAlignment="1" applyProtection="1">
      <alignment horizontal="center" vertical="center"/>
    </xf>
    <xf numFmtId="0" fontId="31" fillId="0" borderId="70" xfId="51" applyFont="1" applyFill="1" applyBorder="1" applyAlignment="1" applyProtection="1">
      <alignment horizontal="left" vertical="top" wrapText="1"/>
    </xf>
    <xf numFmtId="3" fontId="0" fillId="0" borderId="0" xfId="64" applyNumberFormat="1" applyFont="1" applyFill="1" applyBorder="1" applyAlignment="1" applyProtection="1">
      <alignment vertical="center"/>
      <protection locked="0"/>
    </xf>
    <xf numFmtId="3" fontId="0" fillId="0" borderId="49" xfId="64" applyNumberFormat="1" applyFont="1" applyFill="1" applyBorder="1" applyAlignment="1" applyProtection="1">
      <alignment vertical="center"/>
    </xf>
    <xf numFmtId="180" fontId="14" fillId="0" borderId="17" xfId="64" applyNumberFormat="1" applyFont="1" applyFill="1" applyBorder="1" applyAlignment="1" applyProtection="1">
      <alignment horizontal="center" vertical="center" shrinkToFit="1"/>
    </xf>
    <xf numFmtId="0" fontId="0" fillId="33" borderId="16" xfId="64" applyNumberFormat="1" applyFont="1" applyFill="1" applyBorder="1" applyAlignment="1" applyProtection="1">
      <alignment horizontal="center" vertical="center" wrapText="1" shrinkToFit="1"/>
    </xf>
    <xf numFmtId="0" fontId="0" fillId="33" borderId="14" xfId="64" applyNumberFormat="1" applyFont="1" applyFill="1" applyBorder="1" applyAlignment="1" applyProtection="1">
      <alignment horizontal="center" vertical="center" wrapText="1" shrinkToFit="1"/>
    </xf>
    <xf numFmtId="0" fontId="6" fillId="0" borderId="30" xfId="51" applyNumberFormat="1" applyFont="1" applyFill="1" applyBorder="1" applyAlignment="1" applyProtection="1">
      <alignment horizontal="left" vertical="top" wrapText="1"/>
      <protection locked="0"/>
    </xf>
    <xf numFmtId="0" fontId="6" fillId="0" borderId="27" xfId="51" applyNumberFormat="1" applyFont="1" applyFill="1" applyBorder="1" applyAlignment="1" applyProtection="1">
      <alignment horizontal="left" vertical="top" wrapText="1"/>
      <protection locked="0"/>
    </xf>
    <xf numFmtId="0" fontId="6" fillId="0" borderId="47" xfId="51" applyNumberFormat="1" applyFont="1" applyFill="1" applyBorder="1" applyAlignment="1" applyProtection="1">
      <alignment horizontal="left" vertical="top" wrapText="1"/>
      <protection locked="0"/>
    </xf>
    <xf numFmtId="0" fontId="0" fillId="0" borderId="16" xfId="64" applyNumberFormat="1" applyFont="1" applyFill="1" applyBorder="1" applyAlignment="1" applyProtection="1">
      <alignment horizontal="center" vertical="center" wrapText="1"/>
      <protection locked="0"/>
    </xf>
    <xf numFmtId="0" fontId="34" fillId="33" borderId="11" xfId="64" applyNumberFormat="1" applyFont="1" applyFill="1" applyBorder="1" applyAlignment="1" applyProtection="1">
      <alignment horizontal="center" vertical="center" wrapText="1"/>
    </xf>
    <xf numFmtId="40" fontId="0" fillId="0" borderId="11" xfId="75" applyNumberFormat="1" applyFont="1" applyBorder="1" applyAlignment="1" applyProtection="1">
      <alignment horizontal="right" vertical="center"/>
      <protection locked="0"/>
    </xf>
    <xf numFmtId="0" fontId="14" fillId="33" borderId="11" xfId="64" applyNumberFormat="1" applyFont="1" applyFill="1" applyBorder="1" applyAlignment="1" applyProtection="1">
      <alignment horizontal="center" vertical="center" shrinkToFit="1"/>
    </xf>
    <xf numFmtId="0" fontId="0" fillId="33" borderId="70" xfId="64" applyNumberFormat="1" applyFont="1" applyFill="1" applyBorder="1" applyAlignment="1" applyProtection="1">
      <alignment horizontal="center" vertical="center" wrapText="1" shrinkToFit="1"/>
    </xf>
    <xf numFmtId="0" fontId="6" fillId="0" borderId="71" xfId="51" applyNumberFormat="1" applyFont="1" applyFill="1" applyBorder="1" applyAlignment="1" applyProtection="1">
      <alignment horizontal="left" vertical="top" wrapText="1"/>
      <protection locked="0"/>
    </xf>
    <xf numFmtId="0" fontId="6" fillId="0" borderId="0" xfId="51" applyNumberFormat="1" applyFont="1" applyFill="1" applyBorder="1" applyAlignment="1" applyProtection="1">
      <alignment horizontal="left" vertical="top" wrapText="1"/>
      <protection locked="0"/>
    </xf>
    <xf numFmtId="0" fontId="6" fillId="0" borderId="49" xfId="51" applyNumberFormat="1" applyFont="1" applyFill="1" applyBorder="1" applyAlignment="1" applyProtection="1">
      <alignment horizontal="left" vertical="top" wrapText="1"/>
      <protection locked="0"/>
    </xf>
    <xf numFmtId="0" fontId="0" fillId="0" borderId="17" xfId="64" applyNumberFormat="1" applyFont="1" applyFill="1" applyBorder="1" applyAlignment="1" applyProtection="1">
      <alignment horizontal="center" vertical="center" wrapText="1"/>
      <protection locked="0"/>
    </xf>
    <xf numFmtId="0" fontId="14" fillId="0" borderId="16" xfId="64" applyNumberFormat="1" applyFont="1" applyFill="1" applyBorder="1" applyAlignment="1" applyProtection="1">
      <alignment horizontal="center" vertical="center" shrinkToFit="1"/>
      <protection locked="0"/>
    </xf>
    <xf numFmtId="0" fontId="0" fillId="33" borderId="47" xfId="64" applyNumberFormat="1" applyFont="1" applyFill="1" applyBorder="1" applyAlignment="1" applyProtection="1">
      <alignment horizontal="center" vertical="center" wrapText="1" shrinkToFit="1"/>
    </xf>
    <xf numFmtId="3" fontId="0" fillId="0" borderId="47" xfId="64" applyNumberFormat="1" applyFont="1" applyFill="1" applyBorder="1" applyAlignment="1" applyProtection="1">
      <alignment horizontal="center" vertical="center" shrinkToFit="1"/>
    </xf>
    <xf numFmtId="0" fontId="6" fillId="33" borderId="16" xfId="51" applyNumberFormat="1" applyFont="1" applyFill="1" applyBorder="1" applyAlignment="1" applyProtection="1">
      <alignment horizontal="center" vertical="center" wrapText="1"/>
    </xf>
    <xf numFmtId="0" fontId="6" fillId="33" borderId="30" xfId="51" applyNumberFormat="1" applyFont="1" applyFill="1" applyBorder="1" applyAlignment="1" applyProtection="1">
      <alignment horizontal="center" vertical="center" wrapText="1"/>
    </xf>
    <xf numFmtId="0" fontId="6" fillId="33" borderId="27" xfId="51" applyNumberFormat="1" applyFont="1" applyFill="1" applyBorder="1" applyAlignment="1" applyProtection="1">
      <alignment horizontal="center" vertical="center" wrapText="1"/>
    </xf>
    <xf numFmtId="0" fontId="6" fillId="33" borderId="47" xfId="51" applyNumberFormat="1" applyFont="1" applyFill="1" applyBorder="1" applyAlignment="1" applyProtection="1">
      <alignment horizontal="center" vertical="center" wrapText="1"/>
    </xf>
    <xf numFmtId="0" fontId="6" fillId="0" borderId="71" xfId="51" applyFont="1" applyFill="1" applyBorder="1" applyAlignment="1" applyProtection="1">
      <alignment horizontal="center" vertical="center"/>
    </xf>
    <xf numFmtId="3" fontId="0" fillId="0" borderId="0" xfId="64" applyNumberFormat="1" applyFont="1" applyBorder="1" applyAlignment="1" applyProtection="1">
      <alignment horizontal="left" vertical="center"/>
    </xf>
    <xf numFmtId="3" fontId="0" fillId="0" borderId="0" xfId="64" applyNumberFormat="1" applyFont="1" applyBorder="1" applyAlignment="1" applyProtection="1">
      <alignment vertical="center"/>
    </xf>
    <xf numFmtId="3" fontId="0" fillId="0" borderId="49" xfId="64" applyNumberFormat="1" applyFont="1" applyFill="1" applyBorder="1" applyAlignment="1" applyProtection="1">
      <alignment horizontal="center" vertical="center"/>
    </xf>
    <xf numFmtId="0" fontId="14" fillId="0" borderId="70" xfId="64" applyNumberFormat="1" applyFont="1" applyFill="1" applyBorder="1" applyAlignment="1" applyProtection="1">
      <alignment horizontal="center" vertical="center" shrinkToFit="1"/>
      <protection locked="0"/>
    </xf>
    <xf numFmtId="0" fontId="0" fillId="33" borderId="17" xfId="64" applyNumberFormat="1" applyFont="1" applyFill="1" applyBorder="1" applyAlignment="1" applyProtection="1">
      <alignment horizontal="center" vertical="center" wrapText="1" shrinkToFit="1"/>
    </xf>
    <xf numFmtId="0" fontId="6" fillId="33" borderId="17" xfId="51" applyNumberFormat="1" applyFont="1" applyFill="1" applyBorder="1" applyAlignment="1" applyProtection="1">
      <alignment horizontal="center" vertical="center" wrapText="1"/>
    </xf>
    <xf numFmtId="0" fontId="6" fillId="33" borderId="18" xfId="51" applyNumberFormat="1" applyFont="1" applyFill="1" applyBorder="1" applyAlignment="1" applyProtection="1">
      <alignment horizontal="center" vertical="center" wrapText="1"/>
    </xf>
    <xf numFmtId="0" fontId="6" fillId="33" borderId="19" xfId="51" applyNumberFormat="1" applyFont="1" applyFill="1" applyBorder="1" applyAlignment="1" applyProtection="1">
      <alignment horizontal="center" vertical="center" wrapText="1"/>
    </xf>
    <xf numFmtId="0" fontId="6" fillId="33" borderId="20" xfId="51" applyNumberFormat="1" applyFont="1" applyFill="1" applyBorder="1" applyAlignment="1" applyProtection="1">
      <alignment horizontal="center" vertical="center" wrapText="1"/>
    </xf>
    <xf numFmtId="0" fontId="14" fillId="33" borderId="16" xfId="64" applyNumberFormat="1" applyFont="1" applyFill="1" applyBorder="1" applyAlignment="1" applyProtection="1">
      <alignment horizontal="center" vertical="center" wrapText="1" shrinkToFit="1"/>
    </xf>
    <xf numFmtId="0" fontId="0" fillId="33" borderId="12" xfId="64" applyNumberFormat="1" applyFont="1" applyFill="1" applyBorder="1" applyAlignment="1" applyProtection="1">
      <alignment horizontal="center" vertical="center" wrapText="1" shrinkToFit="1"/>
    </xf>
    <xf numFmtId="0" fontId="0" fillId="33" borderId="13" xfId="64" applyNumberFormat="1" applyFont="1" applyFill="1" applyBorder="1" applyAlignment="1" applyProtection="1">
      <alignment horizontal="center" vertical="center" wrapText="1" shrinkToFit="1"/>
    </xf>
    <xf numFmtId="180" fontId="0" fillId="0" borderId="16" xfId="64" applyNumberFormat="1" applyFont="1" applyBorder="1" applyAlignment="1" applyProtection="1">
      <alignment horizontal="center" vertical="center"/>
      <protection locked="0"/>
    </xf>
    <xf numFmtId="0" fontId="0" fillId="0" borderId="30" xfId="64" applyNumberFormat="1" applyFont="1" applyBorder="1" applyAlignment="1" applyProtection="1">
      <alignment horizontal="left" vertical="center" wrapText="1"/>
      <protection locked="0"/>
    </xf>
    <xf numFmtId="0" fontId="0" fillId="0" borderId="27" xfId="64" applyNumberFormat="1" applyFont="1" applyBorder="1" applyAlignment="1" applyProtection="1">
      <alignment horizontal="left" vertical="center" wrapText="1"/>
      <protection locked="0"/>
    </xf>
    <xf numFmtId="0" fontId="0" fillId="0" borderId="47" xfId="64" applyNumberFormat="1" applyFont="1" applyBorder="1" applyAlignment="1" applyProtection="1">
      <alignment horizontal="left" vertical="center" wrapText="1"/>
      <protection locked="0"/>
    </xf>
    <xf numFmtId="0" fontId="0" fillId="0" borderId="16" xfId="64" applyNumberFormat="1" applyFont="1" applyFill="1" applyBorder="1" applyAlignment="1" applyProtection="1">
      <alignment horizontal="left" vertical="center" shrinkToFit="1"/>
      <protection locked="0"/>
    </xf>
    <xf numFmtId="0" fontId="14" fillId="33" borderId="17" xfId="64" applyNumberFormat="1" applyFont="1" applyFill="1" applyBorder="1" applyAlignment="1" applyProtection="1">
      <alignment horizontal="center" vertical="center" wrapText="1" shrinkToFit="1"/>
    </xf>
    <xf numFmtId="180" fontId="0" fillId="0" borderId="70" xfId="64" applyNumberFormat="1" applyFont="1" applyBorder="1" applyAlignment="1" applyProtection="1">
      <alignment horizontal="center" vertical="center"/>
      <protection locked="0"/>
    </xf>
    <xf numFmtId="0" fontId="0" fillId="0" borderId="71" xfId="64" applyNumberFormat="1" applyFont="1" applyBorder="1" applyAlignment="1" applyProtection="1">
      <alignment horizontal="left" vertical="center" wrapText="1"/>
      <protection locked="0"/>
    </xf>
    <xf numFmtId="0" fontId="0" fillId="0" borderId="0" xfId="64" applyNumberFormat="1" applyFont="1" applyBorder="1" applyAlignment="1" applyProtection="1">
      <alignment horizontal="left" vertical="center" wrapText="1"/>
      <protection locked="0"/>
    </xf>
    <xf numFmtId="0" fontId="0" fillId="0" borderId="49" xfId="64" applyNumberFormat="1" applyFont="1" applyBorder="1" applyAlignment="1" applyProtection="1">
      <alignment horizontal="left" vertical="center" wrapText="1"/>
      <protection locked="0"/>
    </xf>
    <xf numFmtId="0" fontId="0" fillId="0" borderId="70" xfId="64" applyNumberFormat="1" applyFont="1" applyFill="1" applyBorder="1" applyAlignment="1" applyProtection="1">
      <alignment horizontal="left" vertical="center" shrinkToFit="1"/>
      <protection locked="0"/>
    </xf>
    <xf numFmtId="3" fontId="0" fillId="0" borderId="49" xfId="64" applyNumberFormat="1" applyFont="1" applyBorder="1" applyProtection="1">
      <alignment vertical="center"/>
    </xf>
    <xf numFmtId="0" fontId="6" fillId="0" borderId="18" xfId="51" applyNumberFormat="1" applyFont="1" applyFill="1" applyBorder="1" applyAlignment="1" applyProtection="1">
      <alignment horizontal="left" vertical="top" wrapText="1"/>
      <protection locked="0"/>
    </xf>
    <xf numFmtId="0" fontId="6" fillId="0" borderId="19" xfId="51" applyNumberFormat="1" applyFont="1" applyFill="1" applyBorder="1" applyAlignment="1" applyProtection="1">
      <alignment horizontal="left" vertical="top" wrapText="1"/>
      <protection locked="0"/>
    </xf>
    <xf numFmtId="0" fontId="6" fillId="0" borderId="20" xfId="51" applyNumberFormat="1" applyFont="1" applyFill="1" applyBorder="1" applyAlignment="1" applyProtection="1">
      <alignment horizontal="left" vertical="top" wrapText="1"/>
      <protection locked="0"/>
    </xf>
    <xf numFmtId="180" fontId="0" fillId="0" borderId="17" xfId="64" applyNumberFormat="1" applyFont="1" applyBorder="1" applyAlignment="1" applyProtection="1">
      <alignment horizontal="center" vertical="center"/>
      <protection locked="0"/>
    </xf>
    <xf numFmtId="0" fontId="0" fillId="0" borderId="18" xfId="64" applyNumberFormat="1" applyFont="1" applyBorder="1" applyAlignment="1" applyProtection="1">
      <alignment horizontal="left" vertical="center" wrapText="1"/>
      <protection locked="0"/>
    </xf>
    <xf numFmtId="0" fontId="0" fillId="0" borderId="19" xfId="64" applyNumberFormat="1" applyFont="1" applyBorder="1" applyAlignment="1" applyProtection="1">
      <alignment horizontal="left" vertical="center" wrapText="1"/>
      <protection locked="0"/>
    </xf>
    <xf numFmtId="0" fontId="0" fillId="0" borderId="20" xfId="64" applyNumberFormat="1" applyFont="1" applyBorder="1" applyAlignment="1" applyProtection="1">
      <alignment horizontal="left" vertical="center" wrapText="1"/>
      <protection locked="0"/>
    </xf>
    <xf numFmtId="0" fontId="0" fillId="0" borderId="17" xfId="64" applyNumberFormat="1" applyFont="1" applyFill="1" applyBorder="1" applyAlignment="1" applyProtection="1">
      <alignment horizontal="left" vertical="center" shrinkToFit="1"/>
      <protection locked="0"/>
    </xf>
    <xf numFmtId="3" fontId="0" fillId="0" borderId="18" xfId="64" applyNumberFormat="1" applyFont="1" applyBorder="1" applyProtection="1">
      <alignment vertical="center"/>
    </xf>
    <xf numFmtId="0" fontId="31" fillId="0" borderId="17" xfId="51" applyFont="1" applyFill="1" applyBorder="1" applyAlignment="1" applyProtection="1">
      <alignment horizontal="left" vertical="top" wrapText="1"/>
    </xf>
    <xf numFmtId="3" fontId="0" fillId="0" borderId="19" xfId="64" applyNumberFormat="1" applyFont="1" applyBorder="1" applyProtection="1">
      <alignment vertical="center"/>
    </xf>
    <xf numFmtId="3" fontId="0" fillId="0" borderId="20" xfId="64" applyNumberFormat="1" applyFont="1" applyBorder="1" applyProtection="1">
      <alignment vertical="center"/>
    </xf>
    <xf numFmtId="0" fontId="41" fillId="0" borderId="0" xfId="57" applyFont="1" applyFill="1" applyAlignment="1">
      <alignment vertical="center"/>
    </xf>
    <xf numFmtId="0" fontId="42" fillId="0" borderId="0" xfId="57" applyFont="1" applyFill="1" applyAlignment="1">
      <alignment vertical="center"/>
    </xf>
    <xf numFmtId="0" fontId="43" fillId="0" borderId="0" xfId="57" applyFont="1" applyFill="1" applyAlignment="1">
      <alignment vertical="center"/>
    </xf>
    <xf numFmtId="0" fontId="44" fillId="0" borderId="0" xfId="57" applyFont="1" applyFill="1" applyAlignment="1">
      <alignment vertical="center"/>
    </xf>
    <xf numFmtId="0" fontId="31" fillId="0" borderId="0" xfId="56" applyFont="1" applyAlignment="1">
      <alignment vertical="center"/>
    </xf>
    <xf numFmtId="0" fontId="32" fillId="0" borderId="0" xfId="57" applyFont="1" applyFill="1" applyAlignment="1">
      <alignment vertical="center"/>
    </xf>
    <xf numFmtId="0" fontId="40" fillId="0" borderId="0" xfId="57" applyFont="1" applyFill="1" applyAlignment="1">
      <alignment vertical="center"/>
    </xf>
    <xf numFmtId="0" fontId="31" fillId="0" borderId="16" xfId="57" applyFont="1" applyBorder="1" applyAlignment="1">
      <alignment horizontal="center" vertical="center" wrapText="1"/>
    </xf>
    <xf numFmtId="181" fontId="31" fillId="0" borderId="74" xfId="57" applyNumberFormat="1" applyFont="1" applyFill="1" applyBorder="1" applyAlignment="1">
      <alignment horizontal="center" vertical="center" wrapText="1"/>
    </xf>
    <xf numFmtId="0" fontId="31" fillId="0" borderId="30" xfId="57" applyFont="1" applyFill="1" applyBorder="1" applyAlignment="1">
      <alignment horizontal="left" wrapText="1"/>
    </xf>
    <xf numFmtId="0" fontId="31" fillId="0" borderId="27" xfId="57" applyFont="1" applyFill="1" applyBorder="1" applyAlignment="1">
      <alignment horizontal="left" wrapText="1"/>
    </xf>
    <xf numFmtId="0" fontId="31" fillId="0" borderId="47" xfId="57" applyFont="1" applyFill="1" applyBorder="1" applyAlignment="1">
      <alignment horizontal="center" vertical="top" wrapText="1"/>
    </xf>
    <xf numFmtId="0" fontId="31" fillId="0" borderId="30" xfId="57" applyFont="1" applyFill="1" applyBorder="1" applyAlignment="1">
      <alignment horizontal="center" vertical="center" wrapText="1"/>
    </xf>
    <xf numFmtId="0" fontId="31" fillId="0" borderId="47" xfId="57" applyFont="1" applyBorder="1" applyAlignment="1">
      <alignment horizontal="center" vertical="center" wrapText="1"/>
    </xf>
    <xf numFmtId="0" fontId="31" fillId="0" borderId="0" xfId="57" applyFont="1" applyFill="1" applyBorder="1" applyAlignment="1">
      <alignment vertical="center" wrapText="1"/>
    </xf>
    <xf numFmtId="0" fontId="31" fillId="33" borderId="11" xfId="57" applyFont="1" applyFill="1" applyBorder="1" applyAlignment="1">
      <alignment horizontal="left" vertical="center"/>
    </xf>
    <xf numFmtId="0" fontId="31" fillId="0" borderId="12" xfId="57" applyFont="1" applyBorder="1" applyAlignment="1">
      <alignment horizontal="center" vertical="center" wrapText="1"/>
    </xf>
    <xf numFmtId="0" fontId="31" fillId="0" borderId="13" xfId="57" applyFont="1" applyBorder="1" applyAlignment="1">
      <alignment horizontal="center" vertical="center" wrapText="1"/>
    </xf>
    <xf numFmtId="0" fontId="31" fillId="0" borderId="14" xfId="57" applyFont="1" applyBorder="1" applyAlignment="1">
      <alignment horizontal="center" vertical="center" wrapText="1"/>
    </xf>
    <xf numFmtId="0" fontId="40" fillId="0" borderId="0" xfId="57" applyFont="1" applyFill="1" applyBorder="1" applyAlignment="1">
      <alignment vertical="center"/>
    </xf>
    <xf numFmtId="0" fontId="31" fillId="0" borderId="70" xfId="57" applyFont="1" applyBorder="1" applyAlignment="1">
      <alignment horizontal="center" vertical="center" wrapText="1"/>
    </xf>
    <xf numFmtId="181" fontId="31" fillId="0" borderId="75" xfId="57" applyNumberFormat="1" applyFont="1" applyFill="1" applyBorder="1" applyAlignment="1">
      <alignment horizontal="center" vertical="center" wrapText="1"/>
    </xf>
    <xf numFmtId="0" fontId="31" fillId="0" borderId="71" xfId="57" applyFont="1" applyFill="1" applyBorder="1" applyAlignment="1">
      <alignment horizontal="left" wrapText="1"/>
    </xf>
    <xf numFmtId="0" fontId="31" fillId="0" borderId="0" xfId="57" applyFont="1" applyFill="1" applyBorder="1" applyAlignment="1">
      <alignment horizontal="left" wrapText="1"/>
    </xf>
    <xf numFmtId="0" fontId="31" fillId="0" borderId="49" xfId="57" applyFont="1" applyFill="1" applyBorder="1" applyAlignment="1">
      <alignment horizontal="center" vertical="top" wrapText="1"/>
    </xf>
    <xf numFmtId="0" fontId="31" fillId="0" borderId="71" xfId="57" applyFont="1" applyFill="1" applyBorder="1" applyAlignment="1">
      <alignment horizontal="center" vertical="center" wrapText="1"/>
    </xf>
    <xf numFmtId="0" fontId="31" fillId="0" borderId="49" xfId="57" applyFont="1" applyFill="1" applyBorder="1" applyAlignment="1">
      <alignment horizontal="center" vertical="center" wrapText="1"/>
    </xf>
    <xf numFmtId="0" fontId="31" fillId="33" borderId="16" xfId="57"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40" fillId="0" borderId="0" xfId="57" applyFont="1" applyAlignment="1">
      <alignment horizontal="left" vertical="center"/>
    </xf>
    <xf numFmtId="0" fontId="40" fillId="0" borderId="0" xfId="57" applyFont="1" applyFill="1" applyAlignment="1">
      <alignment horizontal="left" vertical="center" wrapText="1"/>
    </xf>
    <xf numFmtId="0" fontId="40" fillId="0" borderId="0" xfId="57" applyFont="1" applyFill="1" applyAlignment="1">
      <alignment horizontal="left" vertical="top" wrapText="1"/>
    </xf>
    <xf numFmtId="0" fontId="32" fillId="0" borderId="0" xfId="57" applyFont="1" applyFill="1" applyAlignment="1">
      <alignment horizontal="center" vertical="center"/>
    </xf>
    <xf numFmtId="0" fontId="31" fillId="0" borderId="18" xfId="57" applyFont="1" applyFill="1" applyBorder="1" applyAlignment="1">
      <alignment horizontal="center" vertical="center" wrapText="1"/>
    </xf>
    <xf numFmtId="0" fontId="31" fillId="0" borderId="20" xfId="57" applyFont="1" applyFill="1" applyBorder="1" applyAlignment="1">
      <alignment horizontal="center" vertical="center" wrapText="1"/>
    </xf>
    <xf numFmtId="0" fontId="31" fillId="33" borderId="70" xfId="57" applyFont="1" applyFill="1" applyBorder="1" applyAlignment="1">
      <alignment horizontal="center" vertical="center" wrapText="1"/>
    </xf>
    <xf numFmtId="0" fontId="34" fillId="0" borderId="71" xfId="0" applyFont="1" applyFill="1" applyBorder="1" applyAlignment="1">
      <alignment horizontal="left" vertical="center" wrapText="1"/>
    </xf>
    <xf numFmtId="0" fontId="34" fillId="0" borderId="0" xfId="57" applyFont="1" applyFill="1" applyBorder="1" applyAlignment="1">
      <alignment horizontal="left" vertical="center" wrapText="1"/>
    </xf>
    <xf numFmtId="0" fontId="34" fillId="0" borderId="49" xfId="0" applyFont="1" applyFill="1" applyBorder="1" applyAlignment="1">
      <alignment horizontal="left" vertical="center" wrapText="1"/>
    </xf>
    <xf numFmtId="38" fontId="14" fillId="0" borderId="30" xfId="46" applyFont="1" applyFill="1" applyBorder="1" applyAlignment="1">
      <alignment horizontal="center" vertical="center" wrapText="1"/>
    </xf>
    <xf numFmtId="38" fontId="14" fillId="0" borderId="47" xfId="46" applyFont="1" applyFill="1" applyBorder="1" applyAlignment="1">
      <alignment horizontal="center" vertical="center" wrapText="1"/>
    </xf>
    <xf numFmtId="38" fontId="14" fillId="0" borderId="71" xfId="46" applyFont="1" applyFill="1" applyBorder="1" applyAlignment="1">
      <alignment horizontal="center" vertical="center" wrapText="1"/>
    </xf>
    <xf numFmtId="38" fontId="14" fillId="0" borderId="49" xfId="46" applyFont="1" applyFill="1" applyBorder="1" applyAlignment="1">
      <alignment horizontal="center" vertical="center" wrapText="1"/>
    </xf>
    <xf numFmtId="0" fontId="31" fillId="0" borderId="17" xfId="57" applyFont="1" applyBorder="1" applyAlignment="1">
      <alignment horizontal="center" vertical="center" wrapText="1"/>
    </xf>
    <xf numFmtId="181" fontId="31" fillId="0" borderId="76" xfId="57" applyNumberFormat="1" applyFont="1" applyFill="1" applyBorder="1" applyAlignment="1">
      <alignment horizontal="center" vertical="center" wrapText="1"/>
    </xf>
    <xf numFmtId="38" fontId="14" fillId="0" borderId="18" xfId="46" applyFont="1" applyFill="1" applyBorder="1" applyAlignment="1">
      <alignment horizontal="center" vertical="center" wrapText="1"/>
    </xf>
    <xf numFmtId="38" fontId="14" fillId="0" borderId="20" xfId="46" applyFont="1" applyFill="1" applyBorder="1" applyAlignment="1">
      <alignment horizontal="center" vertical="center" wrapText="1"/>
    </xf>
    <xf numFmtId="0" fontId="31" fillId="0" borderId="30" xfId="57" applyFont="1" applyFill="1" applyBorder="1" applyAlignment="1">
      <alignment horizontal="center" vertical="center"/>
    </xf>
    <xf numFmtId="0" fontId="31" fillId="0" borderId="47" xfId="57" applyFont="1" applyFill="1" applyBorder="1" applyAlignment="1">
      <alignment horizontal="center" vertical="center"/>
    </xf>
    <xf numFmtId="0" fontId="31" fillId="0" borderId="18" xfId="57" applyFont="1" applyFill="1" applyBorder="1" applyAlignment="1">
      <alignment horizontal="left" wrapText="1"/>
    </xf>
    <xf numFmtId="0" fontId="31" fillId="0" borderId="19" xfId="57" applyFont="1" applyFill="1" applyBorder="1" applyAlignment="1">
      <alignment horizontal="left" wrapText="1"/>
    </xf>
    <xf numFmtId="0" fontId="31" fillId="0" borderId="20" xfId="57" applyFont="1" applyFill="1" applyBorder="1" applyAlignment="1">
      <alignment horizontal="center" vertical="top" wrapText="1"/>
    </xf>
    <xf numFmtId="0" fontId="31" fillId="0" borderId="12" xfId="57" applyFont="1" applyFill="1" applyBorder="1" applyAlignment="1">
      <alignment vertical="center" wrapText="1"/>
    </xf>
    <xf numFmtId="0" fontId="31" fillId="0" borderId="14" xfId="57" applyFont="1" applyFill="1" applyBorder="1" applyAlignment="1">
      <alignment vertical="center" wrapText="1"/>
    </xf>
    <xf numFmtId="0" fontId="31" fillId="0" borderId="71" xfId="57" applyFont="1" applyFill="1" applyBorder="1" applyAlignment="1">
      <alignment horizontal="center" vertical="center"/>
    </xf>
    <xf numFmtId="0" fontId="31" fillId="0" borderId="49" xfId="57" applyFont="1" applyFill="1" applyBorder="1" applyAlignment="1">
      <alignment horizontal="center" vertical="center"/>
    </xf>
    <xf numFmtId="0" fontId="31" fillId="0" borderId="30" xfId="57" applyFont="1" applyFill="1" applyBorder="1" applyAlignment="1">
      <alignment horizontal="left" wrapText="1" indent="1"/>
    </xf>
    <xf numFmtId="0" fontId="31" fillId="0" borderId="27" xfId="57" applyFont="1" applyFill="1" applyBorder="1" applyAlignment="1">
      <alignment horizontal="left" wrapText="1" indent="1"/>
    </xf>
    <xf numFmtId="0" fontId="31" fillId="0" borderId="47" xfId="57" applyFont="1" applyFill="1" applyBorder="1" applyAlignment="1">
      <alignment horizontal="center" vertical="top" wrapText="1" justifyLastLine="1"/>
    </xf>
    <xf numFmtId="0" fontId="31" fillId="0" borderId="30" xfId="57" applyFont="1" applyFill="1" applyBorder="1" applyAlignment="1">
      <alignment wrapText="1"/>
    </xf>
    <xf numFmtId="0" fontId="31" fillId="0" borderId="27" xfId="57" applyFont="1" applyFill="1" applyBorder="1" applyAlignment="1">
      <alignment wrapText="1"/>
    </xf>
    <xf numFmtId="0" fontId="31" fillId="0" borderId="27" xfId="57" applyFont="1" applyFill="1" applyBorder="1" applyAlignment="1">
      <alignment vertical="center" wrapText="1"/>
    </xf>
    <xf numFmtId="0" fontId="31" fillId="0" borderId="27" xfId="57" applyFont="1" applyFill="1" applyBorder="1" applyAlignment="1">
      <alignment vertical="center"/>
    </xf>
    <xf numFmtId="0" fontId="31" fillId="0" borderId="47" xfId="57" applyFont="1" applyBorder="1" applyAlignment="1">
      <alignment vertical="center"/>
    </xf>
    <xf numFmtId="0" fontId="31" fillId="0" borderId="18" xfId="57" applyFont="1" applyFill="1" applyBorder="1" applyAlignment="1">
      <alignment horizontal="center" vertical="center"/>
    </xf>
    <xf numFmtId="0" fontId="31" fillId="0" borderId="20" xfId="57" applyFont="1" applyFill="1" applyBorder="1" applyAlignment="1">
      <alignment horizontal="center" vertical="center"/>
    </xf>
    <xf numFmtId="0" fontId="31" fillId="0" borderId="71" xfId="57" applyFont="1" applyFill="1" applyBorder="1" applyAlignment="1">
      <alignment horizontal="left" wrapText="1" indent="1"/>
    </xf>
    <xf numFmtId="0" fontId="31" fillId="0" borderId="0" xfId="57" applyFont="1" applyFill="1" applyBorder="1" applyAlignment="1">
      <alignment horizontal="left" wrapText="1" indent="1"/>
    </xf>
    <xf numFmtId="0" fontId="31" fillId="0" borderId="49" xfId="57" applyFont="1" applyFill="1" applyBorder="1" applyAlignment="1">
      <alignment horizontal="center" vertical="top" wrapText="1" justifyLastLine="1"/>
    </xf>
    <xf numFmtId="0" fontId="6" fillId="0" borderId="71" xfId="57" applyFont="1" applyFill="1" applyBorder="1" applyAlignment="1">
      <alignment horizontal="center" vertical="center" wrapText="1"/>
    </xf>
    <xf numFmtId="0" fontId="6" fillId="0" borderId="0" xfId="57" applyFont="1" applyFill="1" applyBorder="1" applyAlignment="1">
      <alignment horizontal="center" vertical="center" wrapText="1"/>
    </xf>
    <xf numFmtId="0" fontId="31" fillId="33" borderId="17" xfId="57" applyFont="1" applyFill="1" applyBorder="1" applyAlignment="1">
      <alignment horizontal="center" vertical="center" wrapText="1"/>
    </xf>
    <xf numFmtId="181" fontId="38" fillId="0" borderId="71" xfId="57" applyNumberFormat="1" applyFont="1" applyFill="1" applyBorder="1" applyAlignment="1">
      <alignment horizontal="center" vertical="center" wrapText="1" shrinkToFit="1"/>
    </xf>
    <xf numFmtId="181" fontId="38" fillId="0" borderId="49" xfId="57" applyNumberFormat="1" applyFont="1" applyFill="1" applyBorder="1" applyAlignment="1">
      <alignment horizontal="center" vertical="center" wrapText="1" shrinkToFit="1"/>
    </xf>
    <xf numFmtId="0" fontId="31" fillId="33" borderId="12" xfId="57" applyFont="1" applyFill="1" applyBorder="1" applyAlignment="1">
      <alignment horizontal="center" vertical="center" wrapText="1"/>
    </xf>
    <xf numFmtId="0" fontId="31" fillId="0" borderId="21" xfId="57" applyFont="1" applyBorder="1" applyAlignment="1">
      <alignment horizontal="center" vertical="center" wrapText="1"/>
    </xf>
    <xf numFmtId="0" fontId="31" fillId="0" borderId="31" xfId="57" applyFont="1" applyBorder="1" applyAlignment="1">
      <alignment horizontal="center" vertical="center" wrapText="1"/>
    </xf>
    <xf numFmtId="0" fontId="40" fillId="33" borderId="30" xfId="0" applyFont="1" applyFill="1" applyBorder="1" applyAlignment="1">
      <alignment horizontal="center" vertical="center"/>
    </xf>
    <xf numFmtId="0" fontId="31" fillId="0" borderId="50" xfId="57" applyFont="1" applyBorder="1" applyAlignment="1">
      <alignment horizontal="center" vertical="center" wrapText="1"/>
    </xf>
    <xf numFmtId="0" fontId="31" fillId="0" borderId="77" xfId="57" applyFont="1" applyBorder="1" applyAlignment="1">
      <alignment horizontal="center" vertical="center" wrapText="1"/>
    </xf>
    <xf numFmtId="0" fontId="31" fillId="0" borderId="18" xfId="57" applyFont="1" applyFill="1" applyBorder="1" applyAlignment="1">
      <alignment horizontal="left" wrapText="1" indent="1"/>
    </xf>
    <xf numFmtId="0" fontId="31" fillId="0" borderId="19" xfId="57" applyFont="1" applyFill="1" applyBorder="1" applyAlignment="1">
      <alignment horizontal="left" wrapText="1" indent="1"/>
    </xf>
    <xf numFmtId="0" fontId="31" fillId="0" borderId="20" xfId="57" applyFont="1" applyFill="1" applyBorder="1" applyAlignment="1">
      <alignment horizontal="center" vertical="top" wrapText="1" justifyLastLine="1"/>
    </xf>
    <xf numFmtId="0" fontId="31" fillId="0" borderId="18" xfId="57" applyFont="1" applyFill="1" applyBorder="1" applyAlignment="1">
      <alignment vertical="center" wrapText="1"/>
    </xf>
    <xf numFmtId="0" fontId="31" fillId="0" borderId="19" xfId="57" applyFont="1" applyFill="1" applyBorder="1" applyAlignment="1">
      <alignment vertical="center" wrapText="1"/>
    </xf>
    <xf numFmtId="0" fontId="31" fillId="0" borderId="19" xfId="57" applyFont="1" applyFill="1" applyBorder="1" applyAlignment="1">
      <alignment vertical="center"/>
    </xf>
    <xf numFmtId="0" fontId="31" fillId="0" borderId="20" xfId="57" applyFont="1" applyFill="1" applyBorder="1" applyAlignment="1">
      <alignment vertical="center"/>
    </xf>
    <xf numFmtId="0" fontId="40" fillId="33" borderId="70" xfId="0" applyFont="1" applyFill="1" applyBorder="1" applyAlignment="1">
      <alignment horizontal="center" vertical="center"/>
    </xf>
    <xf numFmtId="0" fontId="40" fillId="0" borderId="0" xfId="0" applyFont="1" applyBorder="1" applyAlignment="1" applyProtection="1">
      <alignment vertical="center"/>
    </xf>
    <xf numFmtId="0" fontId="40" fillId="0" borderId="71" xfId="0" applyFont="1" applyFill="1" applyBorder="1" applyAlignment="1" applyProtection="1">
      <alignment horizontal="left" vertical="center" wrapText="1"/>
    </xf>
    <xf numFmtId="0" fontId="40" fillId="0" borderId="78" xfId="0" applyFont="1" applyFill="1" applyBorder="1" applyAlignment="1" applyProtection="1">
      <alignment vertical="center"/>
      <protection locked="0"/>
    </xf>
    <xf numFmtId="0" fontId="40" fillId="0" borderId="79" xfId="0" applyFont="1" applyFill="1" applyBorder="1" applyAlignment="1" applyProtection="1">
      <alignment vertical="center"/>
      <protection locked="0"/>
    </xf>
    <xf numFmtId="0" fontId="40" fillId="0" borderId="0" xfId="0" applyFont="1" applyFill="1" applyBorder="1" applyAlignment="1" applyProtection="1">
      <alignment horizontal="left" vertical="center"/>
      <protection locked="0"/>
    </xf>
    <xf numFmtId="0" fontId="40" fillId="0" borderId="49" xfId="0" applyFont="1" applyFill="1" applyBorder="1" applyAlignment="1" applyProtection="1">
      <alignment horizontal="left" vertical="center"/>
      <protection locked="0"/>
    </xf>
    <xf numFmtId="0" fontId="31" fillId="0" borderId="30" xfId="57" applyFont="1" applyFill="1" applyBorder="1" applyAlignment="1">
      <alignment horizontal="left" wrapText="1" indent="7"/>
    </xf>
    <xf numFmtId="0" fontId="31" fillId="0" borderId="27" xfId="57" applyFont="1" applyFill="1" applyBorder="1" applyAlignment="1">
      <alignment horizontal="left" wrapText="1" indent="7"/>
    </xf>
    <xf numFmtId="0" fontId="31" fillId="0" borderId="30" xfId="57" applyFont="1" applyFill="1" applyBorder="1" applyAlignment="1">
      <alignment vertical="center" wrapText="1"/>
    </xf>
    <xf numFmtId="0" fontId="31" fillId="0" borderId="47" xfId="57" applyFont="1" applyFill="1" applyBorder="1" applyAlignment="1">
      <alignment vertical="center" wrapText="1"/>
    </xf>
    <xf numFmtId="0" fontId="40" fillId="0" borderId="0" xfId="57" applyFont="1" applyBorder="1" applyAlignment="1">
      <alignment horizontal="center" vertical="center" wrapText="1"/>
    </xf>
    <xf numFmtId="0" fontId="40" fillId="0" borderId="71" xfId="57" applyFont="1" applyBorder="1" applyAlignment="1">
      <alignment horizontal="center" vertical="center" wrapText="1"/>
    </xf>
    <xf numFmtId="0" fontId="40" fillId="0" borderId="49" xfId="57" applyFont="1" applyBorder="1" applyAlignment="1">
      <alignment horizontal="center" vertical="center" wrapText="1"/>
    </xf>
    <xf numFmtId="0" fontId="40" fillId="0" borderId="0" xfId="57" applyFont="1" applyBorder="1" applyAlignment="1">
      <alignment horizontal="left" vertical="center" wrapText="1"/>
    </xf>
    <xf numFmtId="0" fontId="40" fillId="0" borderId="49" xfId="57" applyFont="1" applyBorder="1" applyAlignment="1">
      <alignment horizontal="left" vertical="center" wrapText="1"/>
    </xf>
    <xf numFmtId="0" fontId="31" fillId="0" borderId="71" xfId="57" applyFont="1" applyFill="1" applyBorder="1" applyAlignment="1">
      <alignment horizontal="left" wrapText="1" indent="7"/>
    </xf>
    <xf numFmtId="0" fontId="31" fillId="0" borderId="0" xfId="57" applyFont="1" applyFill="1" applyBorder="1" applyAlignment="1">
      <alignment horizontal="left" wrapText="1" indent="7"/>
    </xf>
    <xf numFmtId="0" fontId="31" fillId="0" borderId="20" xfId="57" applyFont="1" applyFill="1" applyBorder="1" applyAlignment="1">
      <alignment vertical="center" wrapText="1"/>
    </xf>
    <xf numFmtId="0" fontId="31" fillId="0" borderId="71" xfId="57" applyFont="1" applyFill="1" applyBorder="1" applyAlignment="1">
      <alignment vertical="center" wrapText="1"/>
    </xf>
    <xf numFmtId="0" fontId="31" fillId="0" borderId="49" xfId="57" applyFont="1" applyFill="1" applyBorder="1" applyAlignment="1">
      <alignment vertical="center" wrapText="1"/>
    </xf>
    <xf numFmtId="181" fontId="38" fillId="0" borderId="18" xfId="57" applyNumberFormat="1" applyFont="1" applyFill="1" applyBorder="1" applyAlignment="1">
      <alignment horizontal="center" vertical="center" wrapText="1" shrinkToFit="1"/>
    </xf>
    <xf numFmtId="181" fontId="38" fillId="0" borderId="20" xfId="57" applyNumberFormat="1" applyFont="1" applyFill="1" applyBorder="1" applyAlignment="1">
      <alignment horizontal="center" vertical="center" wrapText="1" shrinkToFit="1"/>
    </xf>
    <xf numFmtId="0" fontId="14" fillId="0" borderId="30" xfId="57" applyFont="1" applyFill="1" applyBorder="1" applyAlignment="1">
      <alignment vertical="center" wrapText="1"/>
    </xf>
    <xf numFmtId="0" fontId="14" fillId="0" borderId="27" xfId="57" applyFont="1" applyFill="1" applyBorder="1" applyAlignment="1">
      <alignment vertical="center" wrapText="1"/>
    </xf>
    <xf numFmtId="0" fontId="40" fillId="0" borderId="49" xfId="57" applyFont="1" applyBorder="1" applyAlignment="1">
      <alignment horizontal="left" vertical="center"/>
    </xf>
    <xf numFmtId="0" fontId="14" fillId="0" borderId="56" xfId="57" applyFont="1" applyFill="1" applyBorder="1" applyAlignment="1">
      <alignment horizontal="center" vertical="center"/>
    </xf>
    <xf numFmtId="0" fontId="14" fillId="0" borderId="63" xfId="57" applyFont="1" applyFill="1" applyBorder="1" applyAlignment="1">
      <alignment horizontal="center" vertical="center"/>
    </xf>
    <xf numFmtId="0" fontId="14" fillId="0" borderId="56" xfId="57" applyFont="1" applyFill="1" applyBorder="1" applyAlignment="1" applyProtection="1">
      <alignment horizontal="center" vertical="center"/>
      <protection locked="0"/>
    </xf>
    <xf numFmtId="0" fontId="14" fillId="0" borderId="63" xfId="57" applyFont="1" applyFill="1" applyBorder="1" applyAlignment="1" applyProtection="1">
      <alignment horizontal="center" vertical="center"/>
      <protection locked="0"/>
    </xf>
    <xf numFmtId="0" fontId="31" fillId="0" borderId="27" xfId="57" applyFont="1" applyFill="1" applyBorder="1" applyAlignment="1">
      <alignment horizontal="center" vertical="center"/>
    </xf>
    <xf numFmtId="0" fontId="14" fillId="0" borderId="18" xfId="57" applyFont="1" applyFill="1" applyBorder="1" applyAlignment="1">
      <alignment vertical="center" wrapText="1"/>
    </xf>
    <xf numFmtId="0" fontId="14" fillId="0" borderId="19" xfId="57" applyFont="1" applyFill="1" applyBorder="1" applyAlignment="1">
      <alignment vertical="center" wrapText="1"/>
    </xf>
    <xf numFmtId="0" fontId="14" fillId="0" borderId="58" xfId="57" applyFont="1" applyFill="1" applyBorder="1" applyAlignment="1">
      <alignment horizontal="center" vertical="center"/>
    </xf>
    <xf numFmtId="0" fontId="14" fillId="0" borderId="66" xfId="57" applyFont="1" applyFill="1" applyBorder="1" applyAlignment="1">
      <alignment horizontal="center" vertical="center"/>
    </xf>
    <xf numFmtId="0" fontId="14" fillId="0" borderId="58" xfId="57" applyFont="1" applyFill="1" applyBorder="1" applyAlignment="1" applyProtection="1">
      <alignment horizontal="center" vertical="center"/>
      <protection locked="0"/>
    </xf>
    <xf numFmtId="0" fontId="14" fillId="0" borderId="66" xfId="57" applyFont="1" applyFill="1" applyBorder="1" applyAlignment="1" applyProtection="1">
      <alignment horizontal="center" vertical="center"/>
      <protection locked="0"/>
    </xf>
    <xf numFmtId="0" fontId="31" fillId="0" borderId="19" xfId="57" applyFont="1" applyFill="1" applyBorder="1" applyAlignment="1">
      <alignment horizontal="center" vertical="center"/>
    </xf>
    <xf numFmtId="0" fontId="31" fillId="0" borderId="27" xfId="57" applyFont="1" applyFill="1" applyBorder="1" applyAlignment="1">
      <alignment horizontal="center" vertical="center" wrapText="1"/>
    </xf>
    <xf numFmtId="0" fontId="40" fillId="0" borderId="77" xfId="57" applyFont="1" applyBorder="1" applyAlignment="1">
      <alignment horizontal="center" vertical="center" wrapText="1"/>
    </xf>
    <xf numFmtId="0" fontId="34" fillId="0" borderId="80" xfId="57" applyFont="1" applyFill="1" applyBorder="1" applyAlignment="1">
      <alignment horizontal="left" vertical="center" wrapText="1"/>
    </xf>
    <xf numFmtId="0" fontId="34" fillId="0" borderId="79" xfId="57" applyFont="1" applyFill="1" applyBorder="1" applyAlignment="1">
      <alignment horizontal="left" vertical="center" wrapText="1"/>
    </xf>
    <xf numFmtId="181" fontId="14" fillId="0" borderId="30" xfId="57" applyNumberFormat="1" applyFont="1" applyFill="1" applyBorder="1" applyAlignment="1">
      <alignment horizontal="center" vertical="center"/>
    </xf>
    <xf numFmtId="181" fontId="14" fillId="0" borderId="47" xfId="57" applyNumberFormat="1" applyFont="1" applyFill="1" applyBorder="1" applyAlignment="1">
      <alignment horizontal="center" vertical="center"/>
    </xf>
    <xf numFmtId="0" fontId="31" fillId="0" borderId="0" xfId="57" applyFont="1" applyFill="1" applyBorder="1" applyAlignment="1">
      <alignment horizontal="center" vertical="center"/>
    </xf>
    <xf numFmtId="0" fontId="31" fillId="0" borderId="0" xfId="57" applyFont="1" applyBorder="1" applyAlignment="1">
      <alignment horizontal="center" vertical="center" wrapText="1"/>
    </xf>
    <xf numFmtId="0" fontId="40" fillId="0" borderId="49" xfId="0" applyFont="1" applyFill="1" applyBorder="1" applyAlignment="1" applyProtection="1">
      <alignment horizontal="left" vertical="center" shrinkToFit="1"/>
      <protection locked="0"/>
    </xf>
    <xf numFmtId="181" fontId="14" fillId="0" borderId="18" xfId="57" applyNumberFormat="1" applyFont="1" applyFill="1" applyBorder="1" applyAlignment="1">
      <alignment horizontal="center" vertical="center"/>
    </xf>
    <xf numFmtId="181" fontId="14" fillId="0" borderId="20" xfId="57" applyNumberFormat="1" applyFont="1" applyFill="1" applyBorder="1" applyAlignment="1">
      <alignment horizontal="center" vertical="center"/>
    </xf>
    <xf numFmtId="0" fontId="40" fillId="0" borderId="71" xfId="0" applyFont="1" applyFill="1" applyBorder="1" applyAlignment="1" applyProtection="1">
      <alignment vertical="center"/>
      <protection locked="0"/>
    </xf>
    <xf numFmtId="0" fontId="31" fillId="0" borderId="16" xfId="57" applyFont="1" applyFill="1" applyBorder="1" applyAlignment="1">
      <alignment horizontal="center" vertical="center"/>
    </xf>
    <xf numFmtId="0" fontId="40" fillId="0" borderId="71" xfId="57" applyFont="1" applyBorder="1" applyAlignment="1">
      <alignment vertical="center"/>
    </xf>
    <xf numFmtId="0" fontId="31" fillId="0" borderId="70" xfId="0" applyFont="1" applyFill="1" applyBorder="1" applyAlignment="1">
      <alignment horizontal="center" vertical="center"/>
    </xf>
    <xf numFmtId="0" fontId="31" fillId="0" borderId="17" xfId="57" applyFont="1" applyFill="1" applyBorder="1" applyAlignment="1">
      <alignment horizontal="center" vertical="center"/>
    </xf>
    <xf numFmtId="0" fontId="31" fillId="0" borderId="19" xfId="57" applyFont="1" applyFill="1" applyBorder="1" applyAlignment="1">
      <alignment horizontal="center" vertical="center" wrapText="1"/>
    </xf>
    <xf numFmtId="0" fontId="31" fillId="0" borderId="11" xfId="57" applyFont="1" applyFill="1" applyBorder="1" applyAlignment="1">
      <alignment horizontal="center" vertical="center" wrapText="1"/>
    </xf>
    <xf numFmtId="0" fontId="40" fillId="33" borderId="17" xfId="0" applyFont="1" applyFill="1" applyBorder="1" applyAlignment="1">
      <alignment horizontal="center" vertical="center"/>
    </xf>
    <xf numFmtId="0" fontId="40" fillId="0" borderId="19" xfId="57" applyFont="1" applyBorder="1" applyAlignment="1">
      <alignment horizontal="center" vertical="center" wrapText="1"/>
    </xf>
    <xf numFmtId="0" fontId="40" fillId="0" borderId="18" xfId="0" applyFont="1" applyFill="1" applyBorder="1" applyAlignment="1" applyProtection="1">
      <alignment horizontal="left" vertical="center" wrapText="1"/>
    </xf>
    <xf numFmtId="0" fontId="40" fillId="0" borderId="18" xfId="57" applyFont="1" applyBorder="1" applyAlignment="1">
      <alignment horizontal="center" vertical="center" wrapText="1"/>
    </xf>
    <xf numFmtId="0" fontId="40" fillId="0" borderId="20" xfId="0" applyFont="1" applyFill="1" applyBorder="1" applyAlignment="1" applyProtection="1">
      <alignment horizontal="left" vertical="center" shrinkToFit="1"/>
      <protection locked="0"/>
    </xf>
    <xf numFmtId="0" fontId="40" fillId="0" borderId="19" xfId="57" applyFont="1" applyBorder="1" applyAlignment="1">
      <alignment horizontal="left" vertical="center" wrapText="1"/>
    </xf>
    <xf numFmtId="0" fontId="40" fillId="0" borderId="20" xfId="57" applyFont="1" applyBorder="1" applyAlignment="1">
      <alignment horizontal="left" vertical="center" wrapText="1"/>
    </xf>
    <xf numFmtId="58" fontId="14" fillId="0" borderId="16" xfId="57" applyNumberFormat="1" applyFont="1" applyFill="1" applyBorder="1" applyAlignment="1">
      <alignment horizontal="center" vertical="center"/>
    </xf>
    <xf numFmtId="3" fontId="14" fillId="0" borderId="16" xfId="57" applyNumberFormat="1" applyFont="1" applyFill="1" applyBorder="1" applyAlignment="1">
      <alignment horizontal="center" vertical="center"/>
    </xf>
    <xf numFmtId="0" fontId="14" fillId="0" borderId="30" xfId="57" applyFont="1" applyFill="1" applyBorder="1" applyAlignment="1">
      <alignment horizontal="center" vertical="center" wrapText="1"/>
    </xf>
    <xf numFmtId="0" fontId="14" fillId="0" borderId="81" xfId="57" applyFont="1" applyFill="1" applyBorder="1" applyAlignment="1">
      <alignment horizontal="center" vertical="center" wrapText="1"/>
    </xf>
    <xf numFmtId="58" fontId="14" fillId="0" borderId="70" xfId="57" applyNumberFormat="1" applyFont="1" applyFill="1" applyBorder="1" applyAlignment="1">
      <alignment horizontal="center" vertical="center"/>
    </xf>
    <xf numFmtId="0" fontId="14" fillId="0" borderId="70" xfId="57" applyFont="1" applyFill="1" applyBorder="1" applyAlignment="1">
      <alignment horizontal="center" vertical="center"/>
    </xf>
    <xf numFmtId="0" fontId="14" fillId="0" borderId="71" xfId="57" applyFont="1" applyFill="1" applyBorder="1" applyAlignment="1">
      <alignment horizontal="center" vertical="center" wrapText="1"/>
    </xf>
    <xf numFmtId="0" fontId="14" fillId="0" borderId="82" xfId="57" applyFont="1" applyFill="1" applyBorder="1" applyAlignment="1">
      <alignment horizontal="center" vertical="center" wrapText="1"/>
    </xf>
    <xf numFmtId="0" fontId="45" fillId="0" borderId="0" xfId="57" applyFont="1" applyBorder="1" applyAlignment="1">
      <alignment horizontal="center" vertical="center" wrapText="1"/>
    </xf>
    <xf numFmtId="0" fontId="31" fillId="0" borderId="18" xfId="57" applyFont="1" applyFill="1" applyBorder="1" applyAlignment="1">
      <alignment horizontal="center" vertical="center" shrinkToFit="1"/>
    </xf>
    <xf numFmtId="0" fontId="31" fillId="0" borderId="83" xfId="57" applyFont="1" applyFill="1" applyBorder="1" applyAlignment="1">
      <alignment horizontal="center" vertical="center" shrinkToFit="1"/>
    </xf>
    <xf numFmtId="0" fontId="31" fillId="0" borderId="83" xfId="57" applyFont="1" applyFill="1" applyBorder="1" applyAlignment="1">
      <alignment horizontal="center" vertical="center" wrapText="1"/>
    </xf>
    <xf numFmtId="0" fontId="34" fillId="0" borderId="30" xfId="0" quotePrefix="1" applyFont="1" applyFill="1" applyBorder="1" applyAlignment="1">
      <alignment horizontal="left" vertical="center" wrapText="1"/>
    </xf>
    <xf numFmtId="0" fontId="46" fillId="0" borderId="0" xfId="0" applyFont="1" applyFill="1" applyBorder="1" applyAlignment="1" applyProtection="1">
      <alignment vertical="center"/>
      <protection locked="0"/>
    </xf>
    <xf numFmtId="0" fontId="43" fillId="0" borderId="0" xfId="57" applyFont="1" applyFill="1" applyAlignment="1">
      <alignment horizontal="left" vertical="top" wrapText="1"/>
    </xf>
    <xf numFmtId="0" fontId="34" fillId="0" borderId="47" xfId="57" applyFont="1" applyFill="1" applyBorder="1" applyAlignment="1">
      <alignment horizontal="center" vertical="center" wrapText="1"/>
    </xf>
    <xf numFmtId="0" fontId="31" fillId="0" borderId="11" xfId="57" applyFont="1" applyBorder="1" applyAlignment="1">
      <alignment horizontal="center" vertical="center"/>
    </xf>
    <xf numFmtId="0" fontId="34" fillId="0" borderId="49" xfId="57" applyFont="1" applyFill="1" applyBorder="1" applyAlignment="1">
      <alignment horizontal="center" vertical="center" wrapText="1"/>
    </xf>
    <xf numFmtId="0" fontId="14" fillId="0" borderId="71" xfId="57" applyFont="1" applyFill="1" applyBorder="1" applyAlignment="1">
      <alignment vertical="center" wrapText="1"/>
    </xf>
    <xf numFmtId="0" fontId="14" fillId="0" borderId="0" xfId="57" applyFont="1" applyFill="1" applyBorder="1" applyAlignment="1">
      <alignment vertical="center" wrapText="1"/>
    </xf>
    <xf numFmtId="0" fontId="31" fillId="0" borderId="71" xfId="57" applyFont="1" applyFill="1" applyBorder="1" applyAlignment="1">
      <alignment vertical="center"/>
    </xf>
    <xf numFmtId="0" fontId="31" fillId="0" borderId="0" xfId="57" applyFont="1" applyFill="1" applyBorder="1" applyAlignment="1">
      <alignment vertical="center"/>
    </xf>
    <xf numFmtId="58" fontId="14" fillId="0" borderId="17" xfId="57" applyNumberFormat="1" applyFont="1" applyFill="1" applyBorder="1" applyAlignment="1">
      <alignment horizontal="center" vertical="center"/>
    </xf>
    <xf numFmtId="0" fontId="31" fillId="0" borderId="18" xfId="57" applyFont="1" applyFill="1" applyBorder="1" applyAlignment="1">
      <alignment horizontal="left" wrapText="1" indent="7"/>
    </xf>
    <xf numFmtId="0" fontId="31" fillId="0" borderId="19" xfId="57" applyFont="1" applyFill="1" applyBorder="1" applyAlignment="1">
      <alignment horizontal="left" wrapText="1" indent="7"/>
    </xf>
    <xf numFmtId="0" fontId="34" fillId="0" borderId="20" xfId="57" applyFont="1" applyFill="1" applyBorder="1" applyAlignment="1">
      <alignment horizontal="center" vertical="center" wrapText="1"/>
    </xf>
    <xf numFmtId="0" fontId="31" fillId="0" borderId="18" xfId="57" applyFont="1" applyFill="1" applyBorder="1" applyAlignment="1">
      <alignment vertical="center"/>
    </xf>
    <xf numFmtId="0" fontId="31" fillId="0" borderId="27" xfId="57" applyFont="1" applyFill="1" applyBorder="1" applyAlignment="1">
      <alignment horizontal="center" vertical="top" wrapText="1"/>
    </xf>
    <xf numFmtId="0" fontId="31" fillId="0" borderId="0" xfId="57" applyFont="1" applyFill="1" applyBorder="1" applyAlignment="1">
      <alignment horizontal="center" vertical="top" wrapText="1"/>
    </xf>
    <xf numFmtId="0" fontId="14" fillId="0" borderId="71" xfId="57" applyFont="1" applyFill="1" applyBorder="1" applyAlignment="1">
      <alignment horizontal="center" vertical="center"/>
    </xf>
    <xf numFmtId="0" fontId="14" fillId="0" borderId="49" xfId="57" applyFont="1" applyFill="1" applyBorder="1" applyAlignment="1">
      <alignment horizontal="center" vertical="center"/>
    </xf>
    <xf numFmtId="0" fontId="31" fillId="0" borderId="27" xfId="57" applyFont="1" applyFill="1" applyBorder="1" applyAlignment="1">
      <alignment horizontal="right" vertical="center"/>
    </xf>
    <xf numFmtId="0" fontId="34" fillId="0" borderId="77" xfId="57" applyFont="1" applyBorder="1" applyAlignment="1">
      <alignment horizontal="center" vertical="center" wrapText="1"/>
    </xf>
    <xf numFmtId="0" fontId="31" fillId="0" borderId="0" xfId="57" applyFont="1" applyFill="1" applyBorder="1" applyAlignment="1">
      <alignment horizontal="right" vertical="center"/>
    </xf>
    <xf numFmtId="0" fontId="31" fillId="0" borderId="19" xfId="57" applyFont="1" applyFill="1" applyBorder="1" applyAlignment="1">
      <alignment horizontal="center" vertical="top" wrapText="1"/>
    </xf>
    <xf numFmtId="0" fontId="40" fillId="33" borderId="16" xfId="0" applyFont="1" applyFill="1" applyBorder="1" applyAlignment="1">
      <alignment vertical="center"/>
    </xf>
    <xf numFmtId="0" fontId="31" fillId="0" borderId="80" xfId="57" applyFont="1" applyBorder="1" applyAlignment="1">
      <alignment horizontal="center" vertical="center" wrapText="1"/>
    </xf>
    <xf numFmtId="0" fontId="31" fillId="0" borderId="56" xfId="57" applyFont="1" applyBorder="1" applyAlignment="1">
      <alignment horizontal="center" vertical="center" wrapText="1"/>
    </xf>
    <xf numFmtId="0" fontId="31" fillId="0" borderId="79" xfId="57" applyFont="1" applyBorder="1" applyAlignment="1">
      <alignment horizontal="center" vertical="center" wrapText="1"/>
    </xf>
    <xf numFmtId="0" fontId="40" fillId="33" borderId="70" xfId="0" applyFont="1" applyFill="1" applyBorder="1" applyAlignment="1">
      <alignment vertical="center"/>
    </xf>
    <xf numFmtId="0" fontId="40" fillId="0" borderId="71" xfId="0" applyFont="1" applyFill="1" applyBorder="1" applyAlignment="1" applyProtection="1">
      <alignment horizontal="left" vertical="center"/>
      <protection locked="0"/>
    </xf>
    <xf numFmtId="0" fontId="40" fillId="0" borderId="0" xfId="57" applyFont="1" applyBorder="1" applyAlignment="1">
      <alignment horizontal="left" vertical="center"/>
    </xf>
    <xf numFmtId="0" fontId="40" fillId="0" borderId="71" xfId="57" applyFont="1" applyBorder="1" applyAlignment="1">
      <alignment horizontal="left" vertical="center" wrapText="1"/>
    </xf>
    <xf numFmtId="0" fontId="31" fillId="0" borderId="49" xfId="57" applyFont="1" applyBorder="1" applyAlignment="1">
      <alignment vertical="center"/>
    </xf>
    <xf numFmtId="3" fontId="31" fillId="0" borderId="16" xfId="57" applyNumberFormat="1" applyFont="1" applyFill="1" applyBorder="1" applyAlignment="1">
      <alignment horizontal="center" vertical="center" wrapText="1"/>
    </xf>
    <xf numFmtId="3" fontId="31" fillId="0" borderId="70" xfId="57" applyNumberFormat="1" applyFont="1" applyFill="1" applyBorder="1" applyAlignment="1">
      <alignment horizontal="center" vertical="center" wrapText="1"/>
    </xf>
    <xf numFmtId="0" fontId="47" fillId="0" borderId="30" xfId="57" applyFont="1" applyFill="1" applyBorder="1" applyAlignment="1">
      <alignment horizontal="left" wrapText="1"/>
    </xf>
    <xf numFmtId="0" fontId="47" fillId="0" borderId="27" xfId="57" applyFont="1" applyFill="1" applyBorder="1" applyAlignment="1">
      <alignment horizontal="left" wrapText="1"/>
    </xf>
    <xf numFmtId="0" fontId="31" fillId="0" borderId="27" xfId="57" applyFont="1" applyFill="1" applyBorder="1" applyAlignment="1">
      <alignment horizontal="center" vertical="top"/>
    </xf>
    <xf numFmtId="0" fontId="31" fillId="0" borderId="47" xfId="57" applyFont="1" applyFill="1" applyBorder="1" applyAlignment="1">
      <alignment horizontal="center" vertical="top"/>
    </xf>
    <xf numFmtId="0" fontId="47" fillId="0" borderId="71" xfId="57" applyFont="1" applyFill="1" applyBorder="1" applyAlignment="1">
      <alignment horizontal="left" wrapText="1"/>
    </xf>
    <xf numFmtId="0" fontId="47" fillId="0" borderId="0" xfId="57" applyFont="1" applyFill="1" applyBorder="1" applyAlignment="1">
      <alignment horizontal="left" wrapText="1"/>
    </xf>
    <xf numFmtId="0" fontId="31" fillId="0" borderId="0" xfId="57" applyFont="1" applyFill="1" applyBorder="1" applyAlignment="1">
      <alignment horizontal="center" vertical="top"/>
    </xf>
    <xf numFmtId="0" fontId="31" fillId="0" borderId="49" xfId="57" applyFont="1" applyFill="1" applyBorder="1" applyAlignment="1">
      <alignment horizontal="center" vertical="top"/>
    </xf>
    <xf numFmtId="3" fontId="31" fillId="0" borderId="17" xfId="57" applyNumberFormat="1" applyFont="1" applyFill="1" applyBorder="1" applyAlignment="1">
      <alignment horizontal="center" vertical="center" wrapText="1"/>
    </xf>
    <xf numFmtId="0" fontId="47" fillId="0" borderId="18" xfId="57" applyFont="1" applyFill="1" applyBorder="1" applyAlignment="1">
      <alignment horizontal="left" wrapText="1"/>
    </xf>
    <xf numFmtId="0" fontId="47" fillId="0" borderId="19" xfId="57" applyFont="1" applyFill="1" applyBorder="1" applyAlignment="1">
      <alignment horizontal="left" wrapText="1"/>
    </xf>
    <xf numFmtId="0" fontId="31" fillId="0" borderId="19" xfId="57" applyFont="1" applyFill="1" applyBorder="1" applyAlignment="1">
      <alignment horizontal="center" vertical="top"/>
    </xf>
    <xf numFmtId="0" fontId="31" fillId="0" borderId="20" xfId="57" applyFont="1" applyFill="1" applyBorder="1" applyAlignment="1">
      <alignment horizontal="center" vertical="top"/>
    </xf>
    <xf numFmtId="0" fontId="40" fillId="33" borderId="17" xfId="0" applyFont="1" applyFill="1" applyBorder="1" applyAlignment="1">
      <alignment vertical="center"/>
    </xf>
    <xf numFmtId="0" fontId="40" fillId="0" borderId="18" xfId="57" applyFont="1" applyBorder="1" applyAlignment="1">
      <alignment horizontal="left" vertical="center" wrapText="1"/>
    </xf>
    <xf numFmtId="0" fontId="40" fillId="0" borderId="20" xfId="57" applyFont="1" applyBorder="1" applyAlignment="1">
      <alignment horizontal="left" vertical="center"/>
    </xf>
    <xf numFmtId="0" fontId="45" fillId="0" borderId="0" xfId="57" applyFont="1" applyBorder="1" applyAlignment="1">
      <alignment horizontal="center" vertical="center"/>
    </xf>
    <xf numFmtId="0" fontId="0" fillId="0" borderId="0" xfId="0" applyFont="1" applyProtection="1"/>
    <xf numFmtId="0" fontId="0" fillId="0" borderId="0" xfId="0" applyAlignment="1" applyProtection="1">
      <alignment horizontal="center"/>
    </xf>
    <xf numFmtId="38" fontId="0" fillId="0" borderId="0" xfId="75" applyFont="1" applyAlignment="1" applyProtection="1"/>
    <xf numFmtId="185" fontId="0" fillId="0" borderId="0" xfId="0" applyNumberFormat="1" applyProtection="1"/>
    <xf numFmtId="0" fontId="38" fillId="0" borderId="0" xfId="0" applyFont="1" applyAlignment="1" applyProtection="1">
      <alignment vertical="center"/>
    </xf>
    <xf numFmtId="0" fontId="0" fillId="0" borderId="0" xfId="0" applyAlignment="1" applyProtection="1">
      <alignment horizontal="center" vertical="center"/>
    </xf>
    <xf numFmtId="0" fontId="0" fillId="0" borderId="0" xfId="57" applyFont="1" applyFill="1" applyAlignment="1" applyProtection="1">
      <alignment vertical="center"/>
    </xf>
    <xf numFmtId="0" fontId="48" fillId="0" borderId="0" xfId="0" applyFont="1" applyAlignment="1" applyProtection="1">
      <alignment vertical="center"/>
    </xf>
    <xf numFmtId="0" fontId="26" fillId="0" borderId="0" xfId="0" applyFont="1" applyAlignment="1" applyProtection="1"/>
    <xf numFmtId="0" fontId="0" fillId="0" borderId="0" xfId="0" applyFont="1" applyAlignment="1" applyProtection="1"/>
    <xf numFmtId="0" fontId="38" fillId="35" borderId="0" xfId="0" applyFont="1" applyFill="1" applyAlignment="1" applyProtection="1">
      <alignment horizontal="center" vertical="center"/>
    </xf>
    <xf numFmtId="0" fontId="0" fillId="0" borderId="12" xfId="0" applyFont="1" applyBorder="1" applyAlignment="1" applyProtection="1">
      <alignment horizontal="center" vertical="top"/>
    </xf>
    <xf numFmtId="0" fontId="0" fillId="0" borderId="13" xfId="0" applyFont="1" applyBorder="1" applyAlignment="1" applyProtection="1">
      <alignment horizontal="center" vertical="top"/>
    </xf>
    <xf numFmtId="3" fontId="0" fillId="0" borderId="11" xfId="64" applyNumberFormat="1" applyFont="1" applyBorder="1" applyAlignment="1" applyProtection="1">
      <alignment horizontal="center" vertical="center" shrinkToFit="1"/>
    </xf>
    <xf numFmtId="0" fontId="0" fillId="0" borderId="47" xfId="0" applyFont="1" applyBorder="1" applyAlignment="1" applyProtection="1">
      <alignment horizontal="center" vertical="center" shrinkToFit="1"/>
    </xf>
    <xf numFmtId="0" fontId="29" fillId="0" borderId="0" xfId="0" applyFont="1" applyAlignment="1" applyProtection="1"/>
    <xf numFmtId="3" fontId="38" fillId="36" borderId="49" xfId="0" applyNumberFormat="1" applyFont="1" applyFill="1" applyBorder="1" applyAlignment="1" applyProtection="1">
      <alignment horizontal="centerContinuous" vertical="center" shrinkToFit="1"/>
    </xf>
    <xf numFmtId="0" fontId="0" fillId="0" borderId="20" xfId="0" applyFont="1" applyBorder="1" applyAlignment="1" applyProtection="1">
      <alignment horizontal="center" vertical="center" shrinkToFit="1"/>
    </xf>
    <xf numFmtId="0" fontId="48" fillId="0" borderId="0" xfId="0" applyFont="1" applyAlignment="1" applyProtection="1">
      <alignment horizontal="center"/>
    </xf>
    <xf numFmtId="186" fontId="0" fillId="0" borderId="14" xfId="0" applyNumberFormat="1" applyFont="1" applyBorder="1" applyAlignment="1" applyProtection="1">
      <alignment horizontal="center" vertical="center" shrinkToFit="1"/>
    </xf>
    <xf numFmtId="38" fontId="0" fillId="0" borderId="11" xfId="75" applyFont="1" applyBorder="1" applyAlignment="1" applyProtection="1">
      <alignment horizontal="center" vertical="top" wrapText="1"/>
    </xf>
    <xf numFmtId="38" fontId="0" fillId="0" borderId="14" xfId="75" applyFont="1" applyBorder="1" applyAlignment="1" applyProtection="1">
      <alignment vertical="center" shrinkToFit="1"/>
    </xf>
    <xf numFmtId="38" fontId="14" fillId="0" borderId="0" xfId="75" applyFont="1" applyAlignment="1" applyProtection="1">
      <alignment vertical="center"/>
    </xf>
    <xf numFmtId="38" fontId="48" fillId="0" borderId="0" xfId="75" applyFont="1" applyAlignment="1" applyProtection="1"/>
    <xf numFmtId="0" fontId="38" fillId="0" borderId="49" xfId="0" applyFont="1" applyBorder="1" applyAlignment="1" applyProtection="1">
      <alignment horizontal="center" vertical="center"/>
    </xf>
    <xf numFmtId="185" fontId="0" fillId="0" borderId="11" xfId="0" applyNumberFormat="1" applyFont="1" applyBorder="1" applyAlignment="1" applyProtection="1">
      <alignment horizontal="center" vertical="top" wrapText="1"/>
    </xf>
    <xf numFmtId="185" fontId="0" fillId="0" borderId="84" xfId="75" applyNumberFormat="1" applyFont="1" applyBorder="1" applyAlignment="1" applyProtection="1">
      <alignment vertical="center" shrinkToFit="1"/>
    </xf>
    <xf numFmtId="185" fontId="14" fillId="0" borderId="0" xfId="75" applyNumberFormat="1" applyFont="1" applyAlignment="1" applyProtection="1">
      <alignment vertical="center"/>
    </xf>
    <xf numFmtId="185" fontId="48" fillId="0" borderId="0" xfId="0" applyNumberFormat="1" applyFont="1" applyProtection="1"/>
    <xf numFmtId="0" fontId="38" fillId="28" borderId="0" xfId="0" applyFont="1" applyFill="1" applyAlignment="1" applyProtection="1">
      <alignment horizontal="center" vertical="center"/>
    </xf>
    <xf numFmtId="38" fontId="0" fillId="0" borderId="11" xfId="75" applyFont="1" applyBorder="1" applyAlignment="1" applyProtection="1">
      <alignment vertical="center" shrinkToFit="1"/>
    </xf>
    <xf numFmtId="38" fontId="0" fillId="0" borderId="16" xfId="75" applyFont="1" applyBorder="1" applyAlignment="1" applyProtection="1">
      <alignment vertical="center" shrinkToFit="1"/>
    </xf>
    <xf numFmtId="38" fontId="0" fillId="0" borderId="47" xfId="75" applyFont="1" applyBorder="1" applyAlignment="1" applyProtection="1">
      <alignment vertical="center" shrinkToFit="1"/>
    </xf>
    <xf numFmtId="38" fontId="0" fillId="35" borderId="11" xfId="75" applyFont="1" applyFill="1" applyBorder="1" applyAlignment="1" applyProtection="1">
      <alignment horizontal="center" vertical="top" wrapText="1"/>
    </xf>
    <xf numFmtId="3" fontId="0" fillId="0" borderId="16" xfId="0" applyNumberFormat="1" applyFont="1" applyBorder="1" applyAlignment="1" applyProtection="1">
      <alignment horizontal="right" vertical="center" shrinkToFit="1"/>
    </xf>
    <xf numFmtId="3" fontId="0" fillId="0" borderId="11" xfId="0" applyNumberFormat="1" applyFont="1" applyBorder="1" applyAlignment="1" applyProtection="1">
      <alignment horizontal="right" vertical="center" shrinkToFit="1"/>
    </xf>
    <xf numFmtId="0" fontId="38" fillId="36" borderId="49" xfId="0" applyFont="1" applyFill="1" applyBorder="1" applyAlignment="1" applyProtection="1">
      <alignment horizontal="centerContinuous" vertical="center" shrinkToFit="1"/>
    </xf>
    <xf numFmtId="0" fontId="0" fillId="35" borderId="18" xfId="0" applyFont="1" applyFill="1" applyBorder="1" applyAlignment="1" applyProtection="1">
      <alignment horizontal="center" vertical="top" wrapText="1"/>
    </xf>
    <xf numFmtId="0" fontId="0" fillId="35" borderId="19" xfId="0" applyFont="1" applyFill="1" applyBorder="1" applyAlignment="1" applyProtection="1">
      <alignment horizontal="center" vertical="top"/>
    </xf>
    <xf numFmtId="176" fontId="0" fillId="0" borderId="21" xfId="0" applyNumberFormat="1" applyFont="1" applyBorder="1" applyAlignment="1" applyProtection="1">
      <alignment horizontal="center" vertical="center" shrinkToFit="1"/>
      <protection locked="0"/>
    </xf>
    <xf numFmtId="176" fontId="0" fillId="0" borderId="20" xfId="0" applyNumberFormat="1" applyFont="1" applyBorder="1" applyAlignment="1" applyProtection="1">
      <alignment horizontal="center" vertical="center" shrinkToFit="1"/>
    </xf>
    <xf numFmtId="176" fontId="0" fillId="0" borderId="17" xfId="0" applyNumberFormat="1" applyFont="1" applyBorder="1" applyAlignment="1" applyProtection="1">
      <alignment horizontal="center" vertical="center" shrinkToFit="1"/>
    </xf>
    <xf numFmtId="0" fontId="0" fillId="0" borderId="85" xfId="0" applyFont="1" applyBorder="1" applyAlignment="1" applyProtection="1">
      <alignment vertical="center" shrinkToFit="1"/>
    </xf>
    <xf numFmtId="0" fontId="48" fillId="0" borderId="0" xfId="0" applyFont="1" applyProtection="1"/>
    <xf numFmtId="0" fontId="38" fillId="0" borderId="0" xfId="0" applyFont="1" applyAlignment="1" applyProtection="1">
      <alignment horizontal="center" vertical="center"/>
    </xf>
    <xf numFmtId="0" fontId="0" fillId="35" borderId="12" xfId="0" applyFont="1" applyFill="1" applyBorder="1" applyAlignment="1" applyProtection="1">
      <alignment horizontal="center" vertical="top" wrapText="1"/>
    </xf>
    <xf numFmtId="0" fontId="0" fillId="35" borderId="13" xfId="0" applyFont="1" applyFill="1" applyBorder="1" applyAlignment="1" applyProtection="1">
      <alignment horizontal="center" vertical="top"/>
    </xf>
    <xf numFmtId="0" fontId="0" fillId="35" borderId="27" xfId="0" applyFont="1" applyFill="1" applyBorder="1" applyAlignment="1" applyProtection="1">
      <alignment horizontal="center" vertical="top"/>
    </xf>
    <xf numFmtId="176" fontId="0" fillId="0" borderId="26" xfId="0" applyNumberFormat="1"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xf>
    <xf numFmtId="0" fontId="0" fillId="0" borderId="86" xfId="0" applyFont="1" applyBorder="1" applyAlignment="1" applyProtection="1">
      <alignment vertical="center" shrinkToFit="1"/>
    </xf>
    <xf numFmtId="3" fontId="38" fillId="36" borderId="49" xfId="0" applyNumberFormat="1" applyFont="1" applyFill="1" applyBorder="1" applyAlignment="1" applyProtection="1">
      <alignment horizontal="centerContinuous" vertical="center"/>
    </xf>
    <xf numFmtId="0" fontId="0" fillId="35" borderId="16" xfId="0" applyFont="1" applyFill="1" applyBorder="1" applyAlignment="1" applyProtection="1">
      <alignment horizontal="centerContinuous" vertical="top"/>
    </xf>
    <xf numFmtId="0" fontId="0" fillId="0" borderId="2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xf>
    <xf numFmtId="0" fontId="38" fillId="36" borderId="49" xfId="0" applyFont="1" applyFill="1" applyBorder="1" applyAlignment="1" applyProtection="1">
      <alignment horizontal="centerContinuous" vertical="center"/>
    </xf>
    <xf numFmtId="0" fontId="0" fillId="35" borderId="70" xfId="0" applyFont="1" applyFill="1" applyBorder="1" applyAlignment="1" applyProtection="1">
      <alignment horizontal="centerContinuous" vertical="top"/>
    </xf>
    <xf numFmtId="0" fontId="0" fillId="0" borderId="31" xfId="0" applyNumberFormat="1" applyFont="1" applyBorder="1" applyAlignment="1" applyProtection="1">
      <alignment horizontal="center" vertical="center" shrinkToFit="1"/>
      <protection locked="0"/>
    </xf>
    <xf numFmtId="0" fontId="0" fillId="0" borderId="17" xfId="0" applyNumberFormat="1" applyFont="1" applyBorder="1" applyAlignment="1" applyProtection="1">
      <alignment horizontal="center" vertical="center" shrinkToFit="1"/>
    </xf>
    <xf numFmtId="0" fontId="0" fillId="35" borderId="17" xfId="0" applyFont="1" applyFill="1" applyBorder="1" applyAlignment="1" applyProtection="1">
      <alignment horizontal="centerContinuous" vertical="top"/>
    </xf>
    <xf numFmtId="38" fontId="0" fillId="0" borderId="70" xfId="75" applyFont="1" applyBorder="1" applyAlignment="1" applyProtection="1">
      <alignment horizontal="right" vertical="center" shrinkToFit="1"/>
    </xf>
    <xf numFmtId="0" fontId="38" fillId="0" borderId="0" xfId="0" applyFont="1" applyBorder="1" applyAlignment="1" applyProtection="1">
      <alignment horizontal="left" vertical="center"/>
    </xf>
    <xf numFmtId="0" fontId="0" fillId="35" borderId="18" xfId="0" applyFont="1" applyFill="1" applyBorder="1" applyAlignment="1" applyProtection="1">
      <alignment horizontal="center" vertical="top"/>
    </xf>
    <xf numFmtId="38" fontId="38" fillId="0" borderId="0" xfId="75" applyFont="1" applyAlignment="1" applyProtection="1">
      <alignment horizontal="center" vertical="center"/>
    </xf>
    <xf numFmtId="0" fontId="0" fillId="35" borderId="12" xfId="0" applyFont="1" applyFill="1" applyBorder="1" applyAlignment="1" applyProtection="1">
      <alignment horizontal="center" vertical="top"/>
    </xf>
    <xf numFmtId="0" fontId="49" fillId="0" borderId="0" xfId="52" applyFont="1" applyAlignment="1" applyProtection="1">
      <alignment horizontal="right" vertical="center"/>
    </xf>
    <xf numFmtId="38" fontId="0" fillId="0" borderId="70" xfId="75" applyFont="1" applyBorder="1" applyAlignment="1" applyProtection="1">
      <alignment horizontal="right" vertical="center" shrinkToFit="1"/>
      <protection locked="0"/>
    </xf>
    <xf numFmtId="38" fontId="0" fillId="0" borderId="11" xfId="0" applyNumberFormat="1" applyFont="1" applyBorder="1" applyAlignment="1" applyProtection="1">
      <alignment vertical="center" shrinkToFit="1"/>
      <protection locked="0"/>
    </xf>
    <xf numFmtId="38" fontId="0" fillId="28" borderId="11" xfId="75" applyFont="1" applyFill="1" applyBorder="1" applyAlignment="1" applyProtection="1">
      <alignment horizontal="center" vertical="top" wrapText="1"/>
    </xf>
    <xf numFmtId="38" fontId="0" fillId="28" borderId="12" xfId="75" applyFont="1" applyFill="1" applyBorder="1" applyAlignment="1" applyProtection="1">
      <alignment horizontal="center" vertical="top" wrapText="1"/>
    </xf>
    <xf numFmtId="3" fontId="0" fillId="0" borderId="49" xfId="0" applyNumberFormat="1" applyFont="1" applyBorder="1" applyAlignment="1" applyProtection="1">
      <alignment horizontal="right" vertical="center" shrinkToFit="1"/>
    </xf>
    <xf numFmtId="38" fontId="0" fillId="0" borderId="16" xfId="75" applyFont="1" applyBorder="1" applyAlignment="1" applyProtection="1">
      <alignment vertical="center" shrinkToFit="1"/>
      <protection locked="0"/>
    </xf>
    <xf numFmtId="3" fontId="0" fillId="0" borderId="14" xfId="0" applyNumberFormat="1" applyFont="1" applyBorder="1" applyAlignment="1" applyProtection="1">
      <alignment horizontal="right" vertical="center" shrinkToFit="1"/>
    </xf>
    <xf numFmtId="0" fontId="0" fillId="28" borderId="18" xfId="0" applyFont="1" applyFill="1" applyBorder="1" applyAlignment="1" applyProtection="1">
      <alignment horizontal="center" vertical="top" wrapText="1"/>
    </xf>
    <xf numFmtId="0" fontId="0" fillId="28" borderId="19" xfId="0" applyFont="1" applyFill="1" applyBorder="1" applyAlignment="1" applyProtection="1">
      <alignment horizontal="center" vertical="top"/>
    </xf>
    <xf numFmtId="176" fontId="0" fillId="0" borderId="70" xfId="0" applyNumberFormat="1" applyFont="1" applyBorder="1" applyAlignment="1" applyProtection="1">
      <alignment horizontal="center" vertical="center" shrinkToFit="1"/>
    </xf>
    <xf numFmtId="176" fontId="0" fillId="0" borderId="49" xfId="0" applyNumberFormat="1" applyFont="1" applyBorder="1" applyAlignment="1" applyProtection="1">
      <alignment horizontal="center" vertical="center" shrinkToFit="1"/>
    </xf>
    <xf numFmtId="0" fontId="0" fillId="28" borderId="12" xfId="0" applyFont="1" applyFill="1" applyBorder="1" applyAlignment="1" applyProtection="1">
      <alignment horizontal="center" vertical="top" wrapText="1"/>
    </xf>
    <xf numFmtId="0" fontId="0" fillId="28" borderId="13" xfId="0" applyFont="1" applyFill="1" applyBorder="1" applyAlignment="1" applyProtection="1">
      <alignment horizontal="center" vertical="top"/>
    </xf>
    <xf numFmtId="176" fontId="0" fillId="0" borderId="34" xfId="0" applyNumberFormat="1" applyFont="1" applyBorder="1" applyAlignment="1" applyProtection="1">
      <alignment horizontal="center" vertical="center" shrinkToFit="1"/>
      <protection locked="0"/>
    </xf>
    <xf numFmtId="176" fontId="0" fillId="0" borderId="68" xfId="0" applyNumberFormat="1" applyFont="1" applyBorder="1" applyAlignment="1" applyProtection="1">
      <alignment horizontal="center" vertical="center" shrinkToFit="1"/>
      <protection locked="0"/>
    </xf>
    <xf numFmtId="176" fontId="0" fillId="0" borderId="35" xfId="0" applyNumberFormat="1" applyFont="1" applyBorder="1" applyAlignment="1" applyProtection="1">
      <alignment horizontal="center" vertical="center" shrinkToFit="1"/>
      <protection locked="0"/>
    </xf>
    <xf numFmtId="176" fontId="0" fillId="0" borderId="36" xfId="0" applyNumberFormat="1" applyFont="1" applyBorder="1" applyAlignment="1" applyProtection="1">
      <alignment horizontal="center" vertical="center" shrinkToFit="1"/>
      <protection locked="0"/>
    </xf>
    <xf numFmtId="0" fontId="0" fillId="0" borderId="84" xfId="0" applyFont="1" applyBorder="1" applyAlignment="1" applyProtection="1">
      <alignment vertical="center" shrinkToFit="1"/>
    </xf>
    <xf numFmtId="0" fontId="0" fillId="28" borderId="16" xfId="0" applyFont="1" applyFill="1" applyBorder="1" applyAlignment="1" applyProtection="1">
      <alignment horizontal="centerContinuous" vertical="top"/>
    </xf>
    <xf numFmtId="0" fontId="0" fillId="28" borderId="27" xfId="0" applyFont="1" applyFill="1" applyBorder="1" applyAlignment="1" applyProtection="1">
      <alignment horizontal="center" vertical="top"/>
    </xf>
    <xf numFmtId="0" fontId="0" fillId="28" borderId="70" xfId="0" applyFont="1" applyFill="1" applyBorder="1" applyAlignment="1" applyProtection="1">
      <alignment horizontal="centerContinuous" vertical="top"/>
    </xf>
    <xf numFmtId="0" fontId="0" fillId="28" borderId="17" xfId="0" applyFont="1" applyFill="1" applyBorder="1" applyAlignment="1" applyProtection="1">
      <alignment horizontal="centerContinuous" vertical="top"/>
    </xf>
    <xf numFmtId="0" fontId="0" fillId="28" borderId="18" xfId="0" applyFont="1" applyFill="1" applyBorder="1" applyAlignment="1" applyProtection="1">
      <alignment horizontal="center" vertical="top"/>
    </xf>
    <xf numFmtId="0" fontId="0" fillId="0" borderId="38" xfId="75" applyNumberFormat="1" applyFont="1" applyBorder="1" applyAlignment="1" applyProtection="1">
      <alignment horizontal="center" vertical="center" shrinkToFit="1"/>
      <protection locked="0"/>
    </xf>
    <xf numFmtId="0" fontId="0" fillId="0" borderId="39" xfId="75" applyNumberFormat="1" applyFont="1" applyBorder="1" applyAlignment="1" applyProtection="1">
      <alignment horizontal="center" vertical="center" shrinkToFit="1"/>
      <protection locked="0"/>
    </xf>
    <xf numFmtId="0" fontId="0" fillId="0" borderId="40" xfId="75" applyNumberFormat="1" applyFont="1" applyBorder="1" applyAlignment="1" applyProtection="1">
      <alignment horizontal="center" vertical="center" shrinkToFit="1"/>
      <protection locked="0"/>
    </xf>
    <xf numFmtId="0" fontId="0" fillId="28" borderId="12" xfId="0" applyFont="1" applyFill="1" applyBorder="1" applyAlignment="1" applyProtection="1">
      <alignment horizontal="center" vertical="top"/>
    </xf>
    <xf numFmtId="0" fontId="0" fillId="0" borderId="41" xfId="0" applyNumberFormat="1" applyFont="1" applyBorder="1" applyAlignment="1" applyProtection="1">
      <alignment horizontal="center" vertical="center" shrinkToFit="1"/>
      <protection locked="0"/>
    </xf>
    <xf numFmtId="0" fontId="0" fillId="0" borderId="42" xfId="0" applyNumberFormat="1" applyFont="1" applyBorder="1" applyAlignment="1" applyProtection="1">
      <alignment horizontal="center" vertical="center" shrinkToFit="1"/>
      <protection locked="0"/>
    </xf>
    <xf numFmtId="38" fontId="0" fillId="0" borderId="43" xfId="75" applyFont="1" applyBorder="1" applyAlignment="1" applyProtection="1">
      <alignment horizontal="right" vertical="center" shrinkToFit="1"/>
      <protection locked="0"/>
    </xf>
    <xf numFmtId="38" fontId="0" fillId="0" borderId="44" xfId="75" applyFont="1" applyBorder="1" applyAlignment="1" applyProtection="1">
      <alignment horizontal="right" vertical="center" shrinkToFit="1"/>
      <protection locked="0"/>
    </xf>
    <xf numFmtId="38" fontId="0" fillId="0" borderId="45" xfId="75" applyFont="1" applyBorder="1" applyAlignment="1" applyProtection="1">
      <alignment horizontal="right" vertical="center" shrinkToFit="1"/>
      <protection locked="0"/>
    </xf>
    <xf numFmtId="0" fontId="26" fillId="0" borderId="0" xfId="0" applyFont="1" applyAlignment="1" applyProtection="1">
      <alignment horizontal="left"/>
    </xf>
    <xf numFmtId="0" fontId="0" fillId="33" borderId="12" xfId="0" applyFont="1" applyFill="1" applyBorder="1" applyAlignment="1" applyProtection="1">
      <alignment horizontal="center" vertical="center"/>
    </xf>
    <xf numFmtId="0" fontId="0" fillId="33" borderId="14" xfId="0" applyFont="1" applyFill="1" applyBorder="1" applyAlignment="1" applyProtection="1">
      <alignment horizontal="center" vertical="center"/>
    </xf>
    <xf numFmtId="0" fontId="0" fillId="0" borderId="5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0" fillId="0" borderId="0" xfId="0" applyFont="1" applyAlignment="1" applyProtection="1">
      <alignment horizontal="left" vertical="center"/>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49" fontId="0" fillId="0" borderId="11" xfId="0" applyNumberFormat="1" applyFont="1" applyBorder="1" applyAlignment="1" applyProtection="1">
      <alignment horizontal="center" vertical="center" shrinkToFit="1"/>
      <protection locked="0"/>
    </xf>
    <xf numFmtId="0" fontId="0" fillId="0" borderId="58"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38" fillId="0" borderId="0" xfId="0" applyFont="1" applyFill="1" applyAlignment="1">
      <alignment vertical="center"/>
    </xf>
    <xf numFmtId="0" fontId="51" fillId="0" borderId="0" xfId="0" applyFont="1" applyFill="1" applyAlignment="1">
      <alignment vertical="center"/>
    </xf>
    <xf numFmtId="0" fontId="52" fillId="0" borderId="0" xfId="0" applyFont="1" applyFill="1" applyAlignment="1">
      <alignment vertical="center"/>
    </xf>
    <xf numFmtId="0" fontId="0" fillId="0" borderId="0" xfId="0" applyFont="1" applyFill="1" applyAlignment="1" applyProtection="1">
      <alignment vertical="center"/>
      <protection locked="0"/>
    </xf>
    <xf numFmtId="0" fontId="48" fillId="0" borderId="0" xfId="0" applyFont="1" applyFill="1" applyAlignment="1">
      <alignment vertical="distributed" textRotation="255"/>
    </xf>
    <xf numFmtId="0" fontId="48" fillId="0" borderId="0" xfId="0" applyFont="1" applyFill="1" applyAlignment="1">
      <alignment horizontal="center" vertical="distributed" textRotation="255"/>
    </xf>
    <xf numFmtId="0" fontId="53" fillId="0" borderId="0" xfId="0" applyFont="1" applyFill="1" applyAlignment="1">
      <alignment horizontal="center" vertical="center"/>
    </xf>
    <xf numFmtId="0" fontId="45" fillId="0" borderId="0" xfId="0" applyFont="1" applyFill="1" applyAlignment="1">
      <alignment vertical="center" textRotation="255" wrapText="1"/>
    </xf>
    <xf numFmtId="0" fontId="46" fillId="0" borderId="0" xfId="0" applyFont="1" applyFill="1" applyBorder="1" applyAlignment="1">
      <alignment vertical="center" textRotation="255"/>
    </xf>
    <xf numFmtId="0" fontId="54" fillId="0" borderId="0" xfId="0" applyFont="1" applyFill="1" applyBorder="1" applyAlignment="1">
      <alignment vertical="center" shrinkToFit="1"/>
    </xf>
    <xf numFmtId="0" fontId="54" fillId="0" borderId="19" xfId="0" applyFont="1" applyFill="1" applyBorder="1" applyAlignment="1">
      <alignment vertical="center" shrinkToFit="1"/>
    </xf>
    <xf numFmtId="0" fontId="46" fillId="0" borderId="0" xfId="0" applyFont="1" applyAlignment="1">
      <alignment vertical="center"/>
    </xf>
    <xf numFmtId="0" fontId="24" fillId="0" borderId="0" xfId="0" applyFont="1" applyFill="1" applyAlignment="1">
      <alignment vertical="center"/>
    </xf>
    <xf numFmtId="0" fontId="24" fillId="0" borderId="0" xfId="0" applyFont="1" applyFill="1" applyAlignment="1">
      <alignment horizontal="righ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horizontal="center" vertical="center"/>
    </xf>
    <xf numFmtId="0" fontId="58" fillId="0" borderId="0" xfId="0" applyFont="1" applyFill="1" applyAlignment="1">
      <alignment horizontal="left" vertical="center"/>
    </xf>
    <xf numFmtId="0" fontId="58" fillId="0" borderId="0" xfId="0" applyFont="1" applyFill="1" applyAlignment="1">
      <alignment horizontal="center" vertical="center"/>
    </xf>
    <xf numFmtId="0" fontId="55" fillId="0" borderId="49" xfId="0" applyFont="1" applyFill="1" applyBorder="1" applyAlignment="1">
      <alignment vertical="center"/>
    </xf>
    <xf numFmtId="0" fontId="54" fillId="0" borderId="0" xfId="0" applyFont="1" applyFill="1" applyAlignment="1">
      <alignment vertical="center"/>
    </xf>
    <xf numFmtId="0" fontId="59" fillId="0" borderId="0" xfId="0" applyFont="1" applyFill="1" applyAlignment="1">
      <alignment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4" fillId="0" borderId="88" xfId="0" applyFont="1" applyBorder="1" applyAlignment="1">
      <alignment horizontal="center" vertical="center"/>
    </xf>
    <xf numFmtId="3" fontId="54" fillId="0" borderId="89" xfId="0" applyNumberFormat="1" applyFont="1" applyBorder="1" applyAlignment="1">
      <alignment horizontal="center" vertical="center" shrinkToFit="1"/>
    </xf>
    <xf numFmtId="3" fontId="54" fillId="0" borderId="90" xfId="0" applyNumberFormat="1" applyFont="1" applyBorder="1" applyAlignment="1">
      <alignment horizontal="center" vertical="center" shrinkToFit="1"/>
    </xf>
    <xf numFmtId="3" fontId="54" fillId="0" borderId="91" xfId="0" applyNumberFormat="1" applyFont="1" applyBorder="1" applyAlignment="1">
      <alignment horizontal="center" vertical="center" shrinkToFit="1"/>
    </xf>
    <xf numFmtId="0" fontId="54" fillId="0" borderId="10" xfId="0" applyFont="1" applyBorder="1" applyAlignment="1">
      <alignment horizontal="center" vertical="center" shrinkToFit="1"/>
    </xf>
    <xf numFmtId="0" fontId="46" fillId="0" borderId="0" xfId="0" applyFont="1" applyAlignment="1">
      <alignment horizontal="center" vertical="center"/>
    </xf>
    <xf numFmtId="0" fontId="34" fillId="0" borderId="0" xfId="0" applyFont="1" applyAlignment="1">
      <alignment vertical="center"/>
    </xf>
    <xf numFmtId="0" fontId="60" fillId="0" borderId="11" xfId="0" applyFont="1" applyFill="1" applyBorder="1" applyAlignment="1">
      <alignment horizontal="center" vertical="center"/>
    </xf>
    <xf numFmtId="0" fontId="60" fillId="0" borderId="11" xfId="0" applyFont="1" applyFill="1" applyBorder="1" applyAlignment="1">
      <alignment horizontal="center" vertical="center" shrinkToFit="1"/>
    </xf>
    <xf numFmtId="0" fontId="60" fillId="0" borderId="11" xfId="0" applyFont="1" applyFill="1" applyBorder="1" applyAlignment="1" applyProtection="1">
      <alignment horizontal="center" vertical="center" shrinkToFit="1"/>
    </xf>
    <xf numFmtId="3" fontId="60" fillId="0" borderId="11" xfId="0" applyNumberFormat="1" applyFont="1" applyFill="1" applyBorder="1" applyAlignment="1" applyProtection="1">
      <alignment horizontal="center" vertical="center" shrinkToFit="1"/>
      <protection locked="0"/>
    </xf>
    <xf numFmtId="0" fontId="60" fillId="0" borderId="11" xfId="0" applyFont="1" applyFill="1" applyBorder="1" applyAlignment="1" applyProtection="1">
      <alignment horizontal="center" vertical="center" shrinkToFit="1"/>
      <protection locked="0"/>
    </xf>
    <xf numFmtId="0" fontId="61" fillId="0" borderId="69" xfId="0" applyFont="1" applyFill="1" applyBorder="1" applyAlignment="1">
      <alignment horizontal="centerContinuous" vertical="center" shrinkToFit="1"/>
    </xf>
    <xf numFmtId="0" fontId="24" fillId="0" borderId="0" xfId="0" applyFont="1" applyFill="1" applyAlignment="1"/>
    <xf numFmtId="0" fontId="24" fillId="0" borderId="56"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0" xfId="0" applyFont="1" applyFill="1" applyBorder="1" applyAlignment="1">
      <alignment vertical="center"/>
    </xf>
    <xf numFmtId="0" fontId="62" fillId="0" borderId="0" xfId="0" applyFont="1" applyFill="1" applyAlignment="1">
      <alignment vertical="top" wrapText="1"/>
    </xf>
    <xf numFmtId="0" fontId="55" fillId="0" borderId="11" xfId="0" applyFont="1" applyFill="1" applyBorder="1" applyAlignment="1">
      <alignment horizontal="center" vertical="center"/>
    </xf>
    <xf numFmtId="0" fontId="58" fillId="0" borderId="49" xfId="0" applyFont="1" applyFill="1" applyBorder="1" applyAlignment="1">
      <alignment vertical="center"/>
    </xf>
    <xf numFmtId="0" fontId="54" fillId="0" borderId="29" xfId="0" applyFont="1" applyBorder="1" applyAlignment="1">
      <alignment horizontal="center" vertical="center" shrinkToFit="1"/>
    </xf>
    <xf numFmtId="58" fontId="60" fillId="0" borderId="69" xfId="0" applyNumberFormat="1" applyFont="1" applyFill="1" applyBorder="1" applyAlignment="1">
      <alignment horizontal="center" vertical="center" shrinkToFit="1"/>
    </xf>
    <xf numFmtId="58" fontId="60" fillId="0" borderId="69" xfId="0" applyNumberFormat="1" applyFont="1" applyFill="1" applyBorder="1" applyAlignment="1" applyProtection="1">
      <alignment horizontal="center" vertical="center" shrinkToFit="1"/>
    </xf>
    <xf numFmtId="58" fontId="60" fillId="0" borderId="69" xfId="0" applyNumberFormat="1" applyFont="1" applyFill="1" applyBorder="1" applyAlignment="1" applyProtection="1">
      <alignment horizontal="center" vertical="center" shrinkToFit="1"/>
      <protection locked="0"/>
    </xf>
    <xf numFmtId="0" fontId="61" fillId="0" borderId="72" xfId="0" applyFont="1" applyFill="1" applyBorder="1" applyAlignment="1">
      <alignment horizontal="centerContinuous" vertical="center" shrinkToFit="1"/>
    </xf>
    <xf numFmtId="0" fontId="24" fillId="0" borderId="64"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63" fillId="0" borderId="0" xfId="0" applyFont="1" applyFill="1" applyAlignment="1">
      <alignment vertical="center"/>
    </xf>
    <xf numFmtId="0" fontId="62" fillId="0" borderId="0" xfId="0" applyFont="1" applyFill="1" applyBorder="1" applyAlignment="1">
      <alignment wrapText="1"/>
    </xf>
    <xf numFmtId="0" fontId="54" fillId="0" borderId="49" xfId="0" applyFont="1" applyFill="1" applyBorder="1" applyAlignment="1">
      <alignment vertical="center"/>
    </xf>
    <xf numFmtId="186" fontId="54" fillId="0" borderId="24" xfId="0" applyNumberFormat="1" applyFont="1" applyBorder="1" applyAlignment="1">
      <alignment horizontal="center" vertical="center" shrinkToFit="1"/>
    </xf>
    <xf numFmtId="0" fontId="45" fillId="0" borderId="0" xfId="0" applyFont="1" applyAlignment="1">
      <alignment horizontal="center" vertical="center"/>
    </xf>
    <xf numFmtId="187" fontId="60" fillId="0" borderId="72" xfId="0" applyNumberFormat="1" applyFont="1" applyFill="1" applyBorder="1" applyAlignment="1">
      <alignment horizontal="right" vertical="center" shrinkToFit="1"/>
    </xf>
    <xf numFmtId="187" fontId="60" fillId="0" borderId="72" xfId="0" applyNumberFormat="1" applyFont="1" applyFill="1" applyBorder="1" applyAlignment="1" applyProtection="1">
      <alignment horizontal="right" vertical="center" shrinkToFit="1"/>
    </xf>
    <xf numFmtId="187" fontId="60" fillId="0" borderId="72" xfId="0" applyNumberFormat="1" applyFont="1" applyFill="1" applyBorder="1" applyAlignment="1" applyProtection="1">
      <alignment horizontal="right" vertical="center" shrinkToFit="1"/>
      <protection locked="0"/>
    </xf>
    <xf numFmtId="0" fontId="55" fillId="0" borderId="0" xfId="0" applyFont="1" applyFill="1" applyBorder="1" applyAlignment="1">
      <alignment vertical="center"/>
    </xf>
    <xf numFmtId="0" fontId="56" fillId="0" borderId="0" xfId="0" applyFont="1" applyFill="1" applyBorder="1" applyAlignment="1">
      <alignment vertical="center"/>
    </xf>
    <xf numFmtId="38" fontId="45" fillId="0" borderId="12" xfId="75" applyFont="1" applyBorder="1" applyAlignment="1">
      <alignment horizontal="center" vertical="center" wrapText="1"/>
    </xf>
    <xf numFmtId="38" fontId="45" fillId="0" borderId="13" xfId="75" applyFont="1" applyBorder="1" applyAlignment="1">
      <alignment horizontal="center" vertical="center" wrapText="1"/>
    </xf>
    <xf numFmtId="38" fontId="45" fillId="0" borderId="88" xfId="75" applyFont="1" applyBorder="1" applyAlignment="1">
      <alignment horizontal="center" vertical="center" wrapText="1"/>
    </xf>
    <xf numFmtId="38" fontId="54" fillId="0" borderId="89" xfId="75" applyFont="1" applyBorder="1" applyAlignment="1">
      <alignment horizontal="right" vertical="center" shrinkToFit="1"/>
    </xf>
    <xf numFmtId="38" fontId="54" fillId="0" borderId="90" xfId="75" applyFont="1" applyBorder="1" applyAlignment="1">
      <alignment horizontal="right" vertical="center" shrinkToFit="1"/>
    </xf>
    <xf numFmtId="38" fontId="54" fillId="0" borderId="91" xfId="75" applyFont="1" applyBorder="1" applyAlignment="1">
      <alignment horizontal="right" vertical="center" shrinkToFit="1"/>
    </xf>
    <xf numFmtId="38" fontId="54" fillId="0" borderId="24" xfId="75" applyFont="1" applyBorder="1" applyAlignment="1">
      <alignment horizontal="right" vertical="center" shrinkToFit="1"/>
    </xf>
    <xf numFmtId="38" fontId="45" fillId="0" borderId="0" xfId="75" applyFont="1" applyAlignment="1">
      <alignment vertical="center"/>
    </xf>
    <xf numFmtId="188" fontId="60" fillId="0" borderId="73" xfId="0" applyNumberFormat="1" applyFont="1" applyFill="1" applyBorder="1" applyAlignment="1">
      <alignment horizontal="center" vertical="center" shrinkToFit="1"/>
    </xf>
    <xf numFmtId="188" fontId="60" fillId="0" borderId="73" xfId="0" applyNumberFormat="1" applyFont="1" applyFill="1" applyBorder="1" applyAlignment="1" applyProtection="1">
      <alignment horizontal="center" vertical="center" shrinkToFit="1"/>
    </xf>
    <xf numFmtId="188" fontId="60" fillId="0" borderId="73" xfId="0" applyNumberFormat="1" applyFont="1" applyFill="1" applyBorder="1" applyAlignment="1" applyProtection="1">
      <alignment horizontal="center" vertical="center" shrinkToFit="1"/>
      <protection locked="0"/>
    </xf>
    <xf numFmtId="0" fontId="61" fillId="0" borderId="73" xfId="0" applyFont="1" applyFill="1" applyBorder="1" applyAlignment="1">
      <alignment horizontal="centerContinuous" vertical="center" shrinkToFit="1"/>
    </xf>
    <xf numFmtId="0" fontId="59" fillId="0" borderId="0" xfId="0" applyFont="1" applyFill="1" applyAlignment="1">
      <alignment horizontal="right" vertical="center" indent="1"/>
    </xf>
    <xf numFmtId="0" fontId="55" fillId="0" borderId="0" xfId="0" applyFont="1" applyFill="1" applyAlignment="1">
      <alignment horizontal="right" vertical="center" indent="1"/>
    </xf>
    <xf numFmtId="0" fontId="62" fillId="0" borderId="0" xfId="0" applyFont="1" applyFill="1" applyBorder="1" applyAlignment="1">
      <alignment horizontal="right" vertical="center" indent="1"/>
    </xf>
    <xf numFmtId="0" fontId="62" fillId="0" borderId="0" xfId="0" applyFont="1" applyFill="1" applyAlignment="1">
      <alignment horizontal="right" vertical="center" indent="1"/>
    </xf>
    <xf numFmtId="185" fontId="45" fillId="0" borderId="12" xfId="0" applyNumberFormat="1" applyFont="1" applyBorder="1" applyAlignment="1">
      <alignment horizontal="center" vertical="center" wrapText="1"/>
    </xf>
    <xf numFmtId="185" fontId="45" fillId="0" borderId="13" xfId="0" applyNumberFormat="1" applyFont="1" applyBorder="1" applyAlignment="1">
      <alignment horizontal="center" vertical="center" wrapText="1"/>
    </xf>
    <xf numFmtId="185" fontId="45" fillId="0" borderId="88" xfId="0" applyNumberFormat="1" applyFont="1" applyBorder="1" applyAlignment="1">
      <alignment horizontal="center" vertical="center" wrapText="1"/>
    </xf>
    <xf numFmtId="40" fontId="54" fillId="0" borderId="90" xfId="75" applyNumberFormat="1" applyFont="1" applyBorder="1" applyAlignment="1">
      <alignment horizontal="right" vertical="center" shrinkToFit="1"/>
    </xf>
    <xf numFmtId="40" fontId="54" fillId="0" borderId="91" xfId="75" applyNumberFormat="1" applyFont="1" applyBorder="1" applyAlignment="1">
      <alignment horizontal="right" vertical="center" shrinkToFit="1"/>
    </xf>
    <xf numFmtId="38" fontId="54" fillId="0" borderId="92" xfId="75" applyFont="1" applyBorder="1" applyAlignment="1">
      <alignment horizontal="right" vertical="center" shrinkToFit="1"/>
    </xf>
    <xf numFmtId="185" fontId="45" fillId="0" borderId="0" xfId="75" applyNumberFormat="1" applyFont="1" applyAlignment="1">
      <alignment vertical="center"/>
    </xf>
    <xf numFmtId="0" fontId="60" fillId="0" borderId="69" xfId="0" applyFont="1" applyFill="1" applyBorder="1" applyAlignment="1">
      <alignment horizontal="center" vertical="center"/>
    </xf>
    <xf numFmtId="5" fontId="60" fillId="0" borderId="69" xfId="0" applyNumberFormat="1" applyFont="1" applyFill="1" applyBorder="1" applyAlignment="1">
      <alignment horizontal="center" vertical="center" shrinkToFit="1"/>
    </xf>
    <xf numFmtId="5" fontId="60" fillId="0" borderId="69" xfId="0" applyNumberFormat="1" applyFont="1" applyFill="1" applyBorder="1" applyAlignment="1" applyProtection="1">
      <alignment horizontal="center" vertical="center" shrinkToFit="1"/>
    </xf>
    <xf numFmtId="5" fontId="60" fillId="0" borderId="69" xfId="0" applyNumberFormat="1" applyFont="1" applyFill="1" applyBorder="1" applyAlignment="1" applyProtection="1">
      <alignment horizontal="center" vertical="center" shrinkToFit="1"/>
      <protection locked="0"/>
    </xf>
    <xf numFmtId="5" fontId="60" fillId="0" borderId="11" xfId="0" applyNumberFormat="1" applyFont="1" applyFill="1" applyBorder="1" applyAlignment="1">
      <alignment horizontal="center" vertical="center" shrinkToFit="1"/>
    </xf>
    <xf numFmtId="38" fontId="46" fillId="0" borderId="88" xfId="75" applyFont="1" applyBorder="1" applyAlignment="1">
      <alignment horizontal="center" vertical="center" wrapText="1"/>
    </xf>
    <xf numFmtId="0" fontId="60" fillId="0" borderId="73" xfId="0" applyFont="1" applyFill="1" applyBorder="1" applyAlignment="1">
      <alignment horizontal="center" vertical="center"/>
    </xf>
    <xf numFmtId="5" fontId="60" fillId="0" borderId="73" xfId="0" applyNumberFormat="1" applyFont="1" applyFill="1" applyBorder="1" applyAlignment="1">
      <alignment horizontal="center" vertical="center" shrinkToFit="1"/>
    </xf>
    <xf numFmtId="5" fontId="60" fillId="0" borderId="73" xfId="0" applyNumberFormat="1" applyFont="1" applyFill="1" applyBorder="1" applyAlignment="1" applyProtection="1">
      <alignment horizontal="center" vertical="center" shrinkToFit="1"/>
    </xf>
    <xf numFmtId="5" fontId="60" fillId="0" borderId="73" xfId="0" applyNumberFormat="1" applyFont="1" applyFill="1" applyBorder="1" applyAlignment="1" applyProtection="1">
      <alignment horizontal="center" vertical="center" shrinkToFit="1"/>
      <protection locked="0"/>
    </xf>
    <xf numFmtId="58" fontId="59" fillId="0" borderId="0" xfId="0" applyNumberFormat="1" applyFont="1" applyFill="1" applyAlignment="1">
      <alignment vertical="center"/>
    </xf>
    <xf numFmtId="0" fontId="59"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vertical="top" shrinkToFit="1"/>
    </xf>
    <xf numFmtId="0" fontId="55" fillId="0" borderId="0" xfId="0" applyFont="1" applyFill="1" applyAlignment="1">
      <alignment vertical="top"/>
    </xf>
    <xf numFmtId="0" fontId="62" fillId="0" borderId="49" xfId="0" applyFont="1" applyFill="1" applyBorder="1" applyAlignment="1">
      <alignment horizontal="left" wrapText="1"/>
    </xf>
    <xf numFmtId="0" fontId="62" fillId="0" borderId="0" xfId="0" applyFont="1" applyFill="1" applyAlignment="1">
      <alignment horizontal="left" wrapText="1"/>
    </xf>
    <xf numFmtId="0" fontId="24" fillId="0" borderId="71" xfId="0" applyFont="1" applyFill="1" applyBorder="1" applyAlignment="1"/>
    <xf numFmtId="0" fontId="24" fillId="0" borderId="49" xfId="0" applyFont="1" applyFill="1" applyBorder="1" applyAlignment="1"/>
    <xf numFmtId="0" fontId="24" fillId="0" borderId="0" xfId="0" applyFont="1" applyFill="1" applyBorder="1" applyAlignment="1"/>
    <xf numFmtId="0" fontId="62" fillId="0" borderId="0" xfId="0" applyFont="1" applyFill="1" applyAlignment="1">
      <alignment horizontal="center" vertical="center"/>
    </xf>
    <xf numFmtId="0" fontId="62" fillId="0" borderId="49" xfId="0" applyFont="1" applyFill="1" applyBorder="1" applyAlignment="1">
      <alignment vertical="center"/>
    </xf>
    <xf numFmtId="0" fontId="64" fillId="0" borderId="0" xfId="0" applyFont="1" applyFill="1" applyAlignment="1">
      <alignment vertical="center"/>
    </xf>
    <xf numFmtId="0" fontId="45" fillId="0" borderId="0" xfId="0" applyFont="1" applyFill="1" applyAlignment="1">
      <alignment vertical="center"/>
    </xf>
    <xf numFmtId="0" fontId="65" fillId="0" borderId="0" xfId="0" applyFont="1" applyFill="1" applyAlignment="1">
      <alignment vertical="center"/>
    </xf>
    <xf numFmtId="0" fontId="61" fillId="0" borderId="49" xfId="0" applyFont="1" applyFill="1" applyBorder="1" applyAlignment="1">
      <alignment vertical="center" shrinkToFit="1"/>
    </xf>
    <xf numFmtId="38" fontId="45" fillId="0" borderId="11" xfId="75" applyFont="1" applyBorder="1" applyAlignment="1">
      <alignment horizontal="center" vertical="center" wrapText="1"/>
    </xf>
    <xf numFmtId="38" fontId="45" fillId="0" borderId="93" xfId="75" applyFont="1" applyBorder="1" applyAlignment="1">
      <alignment horizontal="center" vertical="center" wrapText="1"/>
    </xf>
    <xf numFmtId="38" fontId="46" fillId="0" borderId="94" xfId="75" applyFont="1" applyBorder="1" applyAlignment="1">
      <alignment horizontal="center" vertical="center" wrapText="1"/>
    </xf>
    <xf numFmtId="38" fontId="54" fillId="0" borderId="95" xfId="75" applyFont="1" applyBorder="1" applyAlignment="1">
      <alignment horizontal="right" vertical="center" shrinkToFit="1"/>
    </xf>
    <xf numFmtId="38" fontId="54" fillId="0" borderId="96" xfId="75" applyFont="1" applyBorder="1" applyAlignment="1">
      <alignment horizontal="right" vertical="center" shrinkToFit="1"/>
    </xf>
    <xf numFmtId="38" fontId="54" fillId="0" borderId="97" xfId="75" applyFont="1" applyBorder="1" applyAlignment="1">
      <alignment horizontal="right" vertical="center" shrinkToFit="1"/>
    </xf>
    <xf numFmtId="0" fontId="54" fillId="0" borderId="98" xfId="0" applyFont="1" applyBorder="1" applyAlignment="1" applyProtection="1">
      <alignment horizontal="right" vertical="center" shrinkToFit="1"/>
    </xf>
    <xf numFmtId="0" fontId="60" fillId="0" borderId="72" xfId="0" applyFont="1" applyFill="1" applyBorder="1" applyAlignment="1">
      <alignment horizontal="center" vertical="center"/>
    </xf>
    <xf numFmtId="189" fontId="60" fillId="0" borderId="72" xfId="0" applyNumberFormat="1" applyFont="1" applyFill="1" applyBorder="1" applyAlignment="1">
      <alignment horizontal="center" vertical="center" shrinkToFit="1"/>
    </xf>
    <xf numFmtId="38" fontId="46" fillId="0" borderId="99" xfId="75" applyFont="1" applyBorder="1" applyAlignment="1">
      <alignment horizontal="center" vertical="center" wrapText="1"/>
    </xf>
    <xf numFmtId="38" fontId="54" fillId="0" borderId="100" xfId="75" applyFont="1" applyBorder="1" applyAlignment="1">
      <alignment horizontal="right" vertical="center" shrinkToFit="1"/>
    </xf>
    <xf numFmtId="38" fontId="54" fillId="0" borderId="101" xfId="75" applyFont="1" applyBorder="1" applyAlignment="1">
      <alignment horizontal="right" vertical="center" shrinkToFit="1"/>
    </xf>
    <xf numFmtId="38" fontId="54" fillId="0" borderId="102" xfId="75" applyFont="1" applyBorder="1" applyAlignment="1">
      <alignment horizontal="right" vertical="center" shrinkToFit="1"/>
    </xf>
    <xf numFmtId="0" fontId="54" fillId="0" borderId="103" xfId="0" applyFont="1" applyBorder="1" applyAlignment="1" applyProtection="1">
      <alignment horizontal="right" vertical="center" shrinkToFit="1"/>
    </xf>
    <xf numFmtId="190" fontId="60" fillId="0" borderId="72" xfId="0" applyNumberFormat="1" applyFont="1" applyFill="1" applyBorder="1" applyAlignment="1">
      <alignment horizontal="center" vertical="center" shrinkToFit="1"/>
    </xf>
    <xf numFmtId="190" fontId="60" fillId="0" borderId="72" xfId="0" applyNumberFormat="1" applyFont="1" applyFill="1" applyBorder="1" applyAlignment="1" applyProtection="1">
      <alignment horizontal="center" vertical="center" shrinkToFit="1"/>
    </xf>
    <xf numFmtId="190" fontId="60" fillId="0" borderId="72" xfId="0" applyNumberFormat="1" applyFont="1" applyFill="1" applyBorder="1" applyAlignment="1" applyProtection="1">
      <alignment horizontal="center" vertical="center" shrinkToFit="1"/>
      <protection locked="0"/>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38" fontId="54" fillId="0" borderId="89" xfId="75" applyFont="1" applyBorder="1" applyAlignment="1" applyProtection="1">
      <alignment horizontal="right" vertical="center" shrinkToFit="1"/>
    </xf>
    <xf numFmtId="38" fontId="54" fillId="0" borderId="90" xfId="75" applyFont="1" applyBorder="1" applyAlignment="1" applyProtection="1">
      <alignment horizontal="right" vertical="center" shrinkToFit="1"/>
    </xf>
    <xf numFmtId="38" fontId="54" fillId="0" borderId="91" xfId="75" applyFont="1" applyBorder="1" applyAlignment="1" applyProtection="1">
      <alignment horizontal="right" vertical="center" shrinkToFit="1"/>
    </xf>
    <xf numFmtId="38" fontId="54" fillId="0" borderId="24" xfId="75" applyFont="1" applyBorder="1" applyAlignment="1" applyProtection="1">
      <alignment horizontal="right" vertical="center" shrinkToFit="1"/>
    </xf>
    <xf numFmtId="0" fontId="60" fillId="0" borderId="72" xfId="0" applyFont="1" applyFill="1" applyBorder="1" applyAlignment="1">
      <alignment horizontal="center" vertical="center" shrinkToFit="1"/>
    </xf>
    <xf numFmtId="0" fontId="60" fillId="0" borderId="72" xfId="0" applyFont="1" applyFill="1" applyBorder="1" applyAlignment="1" applyProtection="1">
      <alignment horizontal="center" vertical="center" shrinkToFit="1"/>
    </xf>
    <xf numFmtId="0" fontId="60" fillId="0" borderId="72" xfId="0" applyFont="1" applyFill="1" applyBorder="1" applyAlignment="1" applyProtection="1">
      <alignment horizontal="center" vertical="center" shrinkToFit="1"/>
      <protection locked="0"/>
    </xf>
    <xf numFmtId="0" fontId="54" fillId="0" borderId="16" xfId="0" applyFont="1" applyBorder="1" applyAlignment="1">
      <alignment horizontal="center" vertical="center"/>
    </xf>
    <xf numFmtId="0" fontId="54" fillId="0" borderId="93" xfId="0" applyFont="1" applyBorder="1" applyAlignment="1">
      <alignment horizontal="centerContinuous" vertical="center"/>
    </xf>
    <xf numFmtId="0" fontId="45" fillId="0" borderId="94" xfId="0" applyFont="1" applyBorder="1" applyAlignment="1">
      <alignment horizontal="center" vertical="center"/>
    </xf>
    <xf numFmtId="0" fontId="54" fillId="0" borderId="95" xfId="0" applyNumberFormat="1" applyFont="1" applyBorder="1" applyAlignment="1" applyProtection="1">
      <alignment horizontal="right" vertical="center" shrinkToFit="1"/>
    </xf>
    <xf numFmtId="0" fontId="54" fillId="0" borderId="96" xfId="0" applyNumberFormat="1" applyFont="1" applyBorder="1" applyAlignment="1" applyProtection="1">
      <alignment horizontal="right" vertical="center" shrinkToFit="1"/>
    </xf>
    <xf numFmtId="0" fontId="54" fillId="0" borderId="97" xfId="0" applyNumberFormat="1" applyFont="1" applyBorder="1" applyAlignment="1" applyProtection="1">
      <alignment horizontal="right" vertical="center" shrinkToFit="1"/>
    </xf>
    <xf numFmtId="58" fontId="60" fillId="0" borderId="72" xfId="0" applyNumberFormat="1" applyFont="1" applyFill="1" applyBorder="1" applyAlignment="1">
      <alignment horizontal="center" vertical="center" shrinkToFit="1"/>
    </xf>
    <xf numFmtId="58" fontId="60" fillId="0" borderId="72" xfId="0" applyNumberFormat="1" applyFont="1" applyFill="1" applyBorder="1" applyAlignment="1" applyProtection="1">
      <alignment horizontal="center" vertical="center" shrinkToFit="1"/>
      <protection locked="0"/>
    </xf>
    <xf numFmtId="0" fontId="54" fillId="0" borderId="70" xfId="0" applyFont="1" applyBorder="1" applyAlignment="1">
      <alignment horizontal="center" vertical="center"/>
    </xf>
    <xf numFmtId="0" fontId="45" fillId="0" borderId="104" xfId="0" applyFont="1" applyBorder="1" applyAlignment="1">
      <alignment horizontal="center" vertical="center"/>
    </xf>
    <xf numFmtId="0" fontId="54" fillId="0" borderId="105" xfId="0" applyNumberFormat="1" applyFont="1" applyBorder="1" applyAlignment="1" applyProtection="1">
      <alignment horizontal="right" vertical="center" shrinkToFit="1"/>
    </xf>
    <xf numFmtId="0" fontId="54" fillId="0" borderId="106" xfId="0" applyNumberFormat="1" applyFont="1" applyBorder="1" applyAlignment="1" applyProtection="1">
      <alignment horizontal="right" vertical="center" shrinkToFit="1"/>
    </xf>
    <xf numFmtId="0" fontId="54" fillId="0" borderId="107" xfId="0" applyNumberFormat="1" applyFont="1" applyBorder="1" applyAlignment="1" applyProtection="1">
      <alignment horizontal="right" vertical="center" shrinkToFit="1"/>
    </xf>
    <xf numFmtId="0" fontId="54" fillId="0" borderId="108" xfId="0" applyFont="1" applyBorder="1" applyAlignment="1" applyProtection="1">
      <alignment horizontal="right" vertical="center" shrinkToFit="1"/>
    </xf>
    <xf numFmtId="0" fontId="24" fillId="0" borderId="0" xfId="0" applyFont="1" applyFill="1" applyBorder="1" applyAlignment="1">
      <alignment horizontal="left"/>
    </xf>
    <xf numFmtId="0" fontId="24" fillId="0" borderId="49" xfId="0" applyFont="1" applyFill="1" applyBorder="1" applyAlignment="1">
      <alignment horizontal="left"/>
    </xf>
    <xf numFmtId="0" fontId="59" fillId="0" borderId="109" xfId="0" applyFont="1" applyFill="1" applyBorder="1" applyAlignment="1">
      <alignment horizontal="center" vertical="center"/>
    </xf>
    <xf numFmtId="0" fontId="59" fillId="0" borderId="110" xfId="0" applyFont="1" applyFill="1" applyBorder="1" applyAlignment="1">
      <alignment horizontal="center" vertical="center"/>
    </xf>
    <xf numFmtId="0" fontId="45" fillId="0" borderId="99" xfId="0" applyFont="1" applyBorder="1" applyAlignment="1">
      <alignment horizontal="center" vertical="center"/>
    </xf>
    <xf numFmtId="38" fontId="54" fillId="0" borderId="100" xfId="75" applyFont="1" applyBorder="1" applyAlignment="1" applyProtection="1">
      <alignment horizontal="right" vertical="center" shrinkToFit="1"/>
    </xf>
    <xf numFmtId="38" fontId="54" fillId="0" borderId="101" xfId="75" applyFont="1" applyBorder="1" applyAlignment="1" applyProtection="1">
      <alignment horizontal="right" vertical="center" shrinkToFit="1"/>
    </xf>
    <xf numFmtId="38" fontId="54" fillId="0" borderId="102" xfId="75" applyFont="1" applyBorder="1" applyAlignment="1" applyProtection="1">
      <alignment horizontal="right" vertical="center" shrinkToFit="1"/>
    </xf>
    <xf numFmtId="38" fontId="54" fillId="0" borderId="103" xfId="0" applyNumberFormat="1" applyFont="1" applyBorder="1" applyAlignment="1" applyProtection="1">
      <alignment horizontal="right" vertical="center" shrinkToFit="1"/>
    </xf>
    <xf numFmtId="190" fontId="60" fillId="0" borderId="73" xfId="0" applyNumberFormat="1" applyFont="1" applyFill="1" applyBorder="1" applyAlignment="1">
      <alignment horizontal="center" vertical="center" shrinkToFit="1"/>
    </xf>
    <xf numFmtId="190" fontId="60" fillId="0" borderId="73" xfId="0" applyNumberFormat="1" applyFont="1" applyFill="1" applyBorder="1" applyAlignment="1" applyProtection="1">
      <alignment horizontal="center" vertical="center" shrinkToFit="1"/>
    </xf>
    <xf numFmtId="190" fontId="60" fillId="0" borderId="73" xfId="0" applyNumberFormat="1" applyFont="1" applyFill="1" applyBorder="1" applyAlignment="1" applyProtection="1">
      <alignment horizontal="center" vertical="center" shrinkToFit="1"/>
      <protection locked="0"/>
    </xf>
    <xf numFmtId="191" fontId="55" fillId="0" borderId="0" xfId="0" applyNumberFormat="1" applyFont="1" applyFill="1" applyAlignment="1">
      <alignment horizontal="left" vertical="top" shrinkToFit="1"/>
    </xf>
    <xf numFmtId="0" fontId="59" fillId="0" borderId="0" xfId="0" applyFont="1" applyFill="1" applyAlignment="1">
      <alignment horizontal="center" vertical="center"/>
    </xf>
    <xf numFmtId="0" fontId="59" fillId="0" borderId="0" xfId="0" applyFont="1" applyFill="1" applyAlignment="1">
      <alignment horizontal="right" vertical="center"/>
    </xf>
    <xf numFmtId="0" fontId="59" fillId="0" borderId="111" xfId="0" applyFont="1" applyFill="1" applyBorder="1" applyAlignment="1">
      <alignment horizontal="center" vertical="center"/>
    </xf>
    <xf numFmtId="0" fontId="59" fillId="0" borderId="112" xfId="0" applyFont="1" applyFill="1" applyBorder="1" applyAlignment="1">
      <alignment horizontal="center" vertical="center"/>
    </xf>
    <xf numFmtId="0" fontId="62" fillId="0" borderId="0" xfId="0" applyFont="1" applyFill="1" applyBorder="1" applyAlignment="1">
      <alignment vertical="center"/>
    </xf>
    <xf numFmtId="192" fontId="60" fillId="0" borderId="11" xfId="0" applyNumberFormat="1" applyFont="1" applyFill="1" applyBorder="1" applyAlignment="1">
      <alignment horizontal="center" vertical="center" shrinkToFit="1"/>
    </xf>
    <xf numFmtId="192" fontId="60" fillId="0" borderId="11" xfId="0" applyNumberFormat="1" applyFont="1" applyFill="1" applyBorder="1" applyAlignment="1" applyProtection="1">
      <alignment horizontal="center" vertical="center" shrinkToFit="1"/>
    </xf>
    <xf numFmtId="192" fontId="60" fillId="0" borderId="11" xfId="0" applyNumberFormat="1" applyFont="1" applyFill="1" applyBorder="1" applyAlignment="1" applyProtection="1">
      <alignment horizontal="center" vertical="center" shrinkToFit="1"/>
      <protection locked="0"/>
    </xf>
    <xf numFmtId="193" fontId="66" fillId="0" borderId="11" xfId="52" applyNumberFormat="1" applyFont="1" applyFill="1" applyBorder="1" applyAlignment="1" applyProtection="1">
      <alignment horizontal="center" vertical="center" shrinkToFit="1"/>
    </xf>
    <xf numFmtId="0" fontId="24" fillId="0" borderId="58" xfId="0" applyFont="1" applyFill="1" applyBorder="1" applyAlignment="1">
      <alignment horizontal="left" vertical="center" wrapText="1"/>
    </xf>
    <xf numFmtId="0" fontId="24" fillId="0" borderId="66" xfId="0" applyFont="1" applyFill="1" applyBorder="1" applyAlignment="1">
      <alignment horizontal="left" vertical="center" wrapText="1"/>
    </xf>
    <xf numFmtId="0" fontId="62" fillId="0" borderId="0" xfId="0" applyFont="1" applyFill="1" applyAlignment="1">
      <alignment horizontal="left" vertical="top" wrapText="1"/>
    </xf>
    <xf numFmtId="0" fontId="24" fillId="0" borderId="0" xfId="0" applyFont="1" applyFill="1" applyAlignment="1">
      <alignment vertical="top"/>
    </xf>
    <xf numFmtId="191" fontId="24" fillId="0" borderId="0" xfId="0" applyNumberFormat="1" applyFont="1" applyFill="1" applyAlignment="1">
      <alignment horizontal="left" vertical="top" shrinkToFit="1"/>
    </xf>
    <xf numFmtId="0" fontId="62" fillId="0" borderId="0" xfId="0" applyFont="1" applyFill="1" applyAlignment="1">
      <alignment horizontal="right" vertical="center"/>
    </xf>
    <xf numFmtId="0" fontId="55" fillId="0" borderId="0" xfId="0" applyFont="1" applyFill="1" applyAlignment="1">
      <alignment horizontal="right" vertical="center"/>
    </xf>
    <xf numFmtId="0" fontId="24" fillId="0" borderId="0" xfId="0" applyFont="1" applyFill="1" applyBorder="1" applyAlignment="1">
      <alignment horizontal="left" vertical="center" wrapText="1"/>
    </xf>
    <xf numFmtId="0" fontId="59" fillId="0" borderId="113" xfId="0" applyFont="1" applyFill="1" applyBorder="1" applyAlignment="1">
      <alignment horizontal="center" vertical="center"/>
    </xf>
    <xf numFmtId="0" fontId="59" fillId="0" borderId="114" xfId="0" applyFont="1" applyFill="1" applyBorder="1" applyAlignment="1">
      <alignment horizontal="center" vertical="center"/>
    </xf>
    <xf numFmtId="0" fontId="67" fillId="0" borderId="0" xfId="0" applyFont="1" applyFill="1" applyAlignment="1">
      <alignment horizontal="center" vertical="center"/>
    </xf>
    <xf numFmtId="0" fontId="11" fillId="0" borderId="0" xfId="0" applyFont="1" applyAlignment="1">
      <alignment horizontal="center" vertical="center"/>
    </xf>
    <xf numFmtId="0" fontId="54" fillId="0" borderId="17" xfId="0" applyFont="1" applyBorder="1" applyAlignment="1">
      <alignment horizontal="center" vertical="center"/>
    </xf>
    <xf numFmtId="38" fontId="54" fillId="0" borderId="115" xfId="0" applyNumberFormat="1" applyFont="1" applyBorder="1" applyAlignment="1" applyProtection="1">
      <alignment horizontal="right" vertical="center" shrinkToFit="1"/>
    </xf>
    <xf numFmtId="0" fontId="68" fillId="0" borderId="0" xfId="0" applyFont="1" applyFill="1" applyAlignment="1">
      <alignment horizontal="centerContinuous" vertical="center"/>
    </xf>
    <xf numFmtId="0" fontId="54" fillId="0" borderId="27" xfId="0" applyFont="1" applyBorder="1" applyAlignment="1">
      <alignment horizontal="centerContinuous" vertical="center"/>
    </xf>
    <xf numFmtId="0" fontId="46" fillId="0" borderId="0" xfId="0" applyFont="1"/>
    <xf numFmtId="0" fontId="54" fillId="0" borderId="0" xfId="0" applyFont="1" applyAlignment="1">
      <alignment horizontal="center" vertical="center" shrinkToFit="1"/>
    </xf>
    <xf numFmtId="0" fontId="54" fillId="0" borderId="0" xfId="0" applyFont="1" applyAlignment="1">
      <alignment vertical="center" shrinkToFit="1"/>
    </xf>
    <xf numFmtId="0" fontId="0" fillId="0" borderId="0" xfId="0" applyFont="1" applyFill="1" applyAlignment="1">
      <alignment vertical="center" shrinkToFit="1"/>
    </xf>
    <xf numFmtId="0" fontId="0" fillId="0" borderId="0" xfId="0" applyFont="1" applyFill="1" applyAlignment="1" applyProtection="1">
      <alignment vertical="center" shrinkToFit="1"/>
    </xf>
    <xf numFmtId="0" fontId="0" fillId="0" borderId="0" xfId="0" applyFont="1" applyFill="1" applyAlignment="1" applyProtection="1">
      <alignment vertical="center" shrinkToFit="1"/>
      <protection locked="0"/>
    </xf>
    <xf numFmtId="0" fontId="54" fillId="0" borderId="0" xfId="0" applyFont="1" applyBorder="1" applyAlignment="1">
      <alignment horizontal="centerContinuous" vertical="center"/>
    </xf>
    <xf numFmtId="0" fontId="45" fillId="0" borderId="0" xfId="0" applyFont="1"/>
    <xf numFmtId="0" fontId="66" fillId="0" borderId="0" xfId="0" applyFont="1" applyFill="1" applyBorder="1" applyAlignment="1">
      <alignment horizontal="distributed" vertical="center"/>
    </xf>
    <xf numFmtId="0" fontId="0" fillId="0" borderId="0" xfId="53" applyFont="1" applyProtection="1">
      <alignment vertical="center"/>
    </xf>
    <xf numFmtId="0" fontId="38" fillId="0" borderId="0" xfId="53" applyFont="1" applyProtection="1">
      <alignment vertical="center"/>
    </xf>
    <xf numFmtId="0" fontId="51" fillId="0" borderId="0" xfId="52" applyFont="1" applyAlignment="1" applyProtection="1">
      <alignment vertical="center"/>
    </xf>
    <xf numFmtId="0" fontId="31" fillId="0" borderId="0" xfId="52" applyFont="1" applyProtection="1"/>
    <xf numFmtId="0" fontId="31" fillId="0" borderId="0" xfId="64" applyFont="1" applyAlignment="1" applyProtection="1">
      <alignment horizontal="center" vertical="center"/>
    </xf>
    <xf numFmtId="0" fontId="34" fillId="0" borderId="0" xfId="52" applyFont="1" applyAlignment="1" applyProtection="1">
      <alignment horizontal="center" vertical="center"/>
    </xf>
    <xf numFmtId="0" fontId="14" fillId="0" borderId="0" xfId="52" applyFont="1" applyAlignment="1" applyProtection="1">
      <alignment vertical="center" shrinkToFit="1"/>
    </xf>
    <xf numFmtId="0" fontId="34" fillId="0" borderId="0" xfId="52" applyFont="1" applyAlignment="1" applyProtection="1">
      <alignment vertical="center"/>
    </xf>
    <xf numFmtId="0" fontId="38" fillId="0" borderId="0" xfId="53" applyFont="1" applyAlignment="1" applyProtection="1">
      <alignment vertical="center" shrinkToFit="1"/>
    </xf>
    <xf numFmtId="0" fontId="38" fillId="0" borderId="0" xfId="53" applyFont="1" applyAlignment="1" applyProtection="1">
      <alignment vertical="center" shrinkToFit="1"/>
      <protection locked="0"/>
    </xf>
    <xf numFmtId="0" fontId="48" fillId="0" borderId="0" xfId="60" applyFont="1" applyFill="1" applyAlignment="1" applyProtection="1">
      <alignment horizontal="center" vertical="distributed" textRotation="255"/>
    </xf>
    <xf numFmtId="0" fontId="48" fillId="0" borderId="0" xfId="60" applyFont="1" applyFill="1" applyAlignment="1" applyProtection="1">
      <alignment vertical="distributed" textRotation="255"/>
    </xf>
    <xf numFmtId="0" fontId="48" fillId="0" borderId="0" xfId="60" applyFont="1" applyFill="1" applyAlignment="1" applyProtection="1">
      <alignment vertical="distributed" textRotation="255"/>
      <protection locked="0"/>
    </xf>
    <xf numFmtId="0" fontId="69" fillId="0" borderId="0" xfId="60" applyFont="1" applyFill="1" applyAlignment="1" applyProtection="1">
      <alignment horizontal="center" vertical="distributed" textRotation="255"/>
    </xf>
    <xf numFmtId="0" fontId="69" fillId="0" borderId="0" xfId="53" applyFont="1" applyProtection="1">
      <alignment vertical="center"/>
    </xf>
    <xf numFmtId="0" fontId="51" fillId="0" borderId="0" xfId="52" applyFont="1" applyFill="1" applyAlignment="1" applyProtection="1">
      <alignment vertical="center" textRotation="255" wrapText="1"/>
    </xf>
    <xf numFmtId="0" fontId="31" fillId="0" borderId="0" xfId="52" applyFont="1" applyFill="1" applyAlignment="1" applyProtection="1">
      <alignment vertical="center" textRotation="255" wrapText="1"/>
    </xf>
    <xf numFmtId="0" fontId="34" fillId="0" borderId="0" xfId="52" applyFont="1" applyFill="1" applyBorder="1" applyAlignment="1" applyProtection="1">
      <alignment vertical="center" textRotation="255"/>
    </xf>
    <xf numFmtId="0" fontId="14" fillId="0" borderId="0" xfId="52" applyFont="1" applyFill="1" applyBorder="1" applyAlignment="1" applyProtection="1">
      <alignment vertical="center" shrinkToFit="1"/>
    </xf>
    <xf numFmtId="0" fontId="14" fillId="0" borderId="19" xfId="52" applyFont="1" applyFill="1" applyBorder="1" applyAlignment="1" applyProtection="1">
      <alignment vertical="center" shrinkToFit="1"/>
    </xf>
    <xf numFmtId="0" fontId="0" fillId="0" borderId="0" xfId="53" applyFont="1" applyAlignment="1" applyProtection="1">
      <alignment horizontal="right" vertical="center"/>
    </xf>
    <xf numFmtId="0" fontId="11" fillId="0" borderId="0" xfId="52" applyFont="1" applyAlignment="1" applyProtection="1">
      <alignment vertical="center"/>
    </xf>
    <xf numFmtId="0" fontId="70" fillId="0" borderId="0" xfId="52" applyFont="1" applyAlignment="1" applyProtection="1">
      <alignment vertical="center"/>
    </xf>
    <xf numFmtId="0" fontId="66" fillId="0" borderId="0" xfId="52" applyFont="1" applyAlignment="1" applyProtection="1">
      <alignment vertical="center"/>
    </xf>
    <xf numFmtId="0" fontId="0" fillId="0" borderId="0" xfId="51" applyFont="1" applyAlignment="1" applyProtection="1">
      <alignment horizontal="left" vertical="center"/>
    </xf>
    <xf numFmtId="0" fontId="14" fillId="0" borderId="12" xfId="52" applyFont="1" applyBorder="1" applyAlignment="1" applyProtection="1">
      <alignment horizontal="center" vertical="center"/>
    </xf>
    <xf numFmtId="0" fontId="14" fillId="0" borderId="13" xfId="52" applyFont="1" applyBorder="1" applyAlignment="1" applyProtection="1">
      <alignment horizontal="center" vertical="center"/>
    </xf>
    <xf numFmtId="0" fontId="14" fillId="0" borderId="88" xfId="52" applyFont="1" applyBorder="1" applyAlignment="1" applyProtection="1">
      <alignment horizontal="center" vertical="center"/>
    </xf>
    <xf numFmtId="3" fontId="14" fillId="0" borderId="89" xfId="52" applyNumberFormat="1" applyFont="1" applyBorder="1" applyAlignment="1" applyProtection="1">
      <alignment horizontal="center" vertical="center" shrinkToFit="1"/>
    </xf>
    <xf numFmtId="3" fontId="14" fillId="0" borderId="90" xfId="52" applyNumberFormat="1" applyFont="1" applyBorder="1" applyAlignment="1" applyProtection="1">
      <alignment horizontal="center" vertical="center" shrinkToFit="1"/>
    </xf>
    <xf numFmtId="3" fontId="14" fillId="0" borderId="91" xfId="52" applyNumberFormat="1" applyFont="1" applyBorder="1" applyAlignment="1" applyProtection="1">
      <alignment horizontal="center" vertical="center" shrinkToFit="1"/>
    </xf>
    <xf numFmtId="0" fontId="14" fillId="0" borderId="10" xfId="52" applyFont="1" applyBorder="1" applyAlignment="1" applyProtection="1">
      <alignment horizontal="center" vertical="center" shrinkToFit="1"/>
    </xf>
    <xf numFmtId="194" fontId="70" fillId="0" borderId="52" xfId="63" applyNumberFormat="1" applyFont="1" applyBorder="1" applyAlignment="1" applyProtection="1">
      <alignment horizontal="center" vertical="center" shrinkToFit="1"/>
    </xf>
    <xf numFmtId="195" fontId="66" fillId="0" borderId="79" xfId="47" applyNumberFormat="1" applyFont="1" applyFill="1" applyBorder="1" applyAlignment="1" applyProtection="1">
      <alignment horizontal="right" vertical="center" shrinkToFit="1"/>
    </xf>
    <xf numFmtId="195" fontId="66" fillId="0" borderId="79" xfId="47" applyNumberFormat="1" applyFont="1" applyFill="1" applyBorder="1" applyAlignment="1" applyProtection="1">
      <alignment horizontal="right" vertical="center" shrinkToFit="1"/>
      <protection locked="0"/>
    </xf>
    <xf numFmtId="181" fontId="66" fillId="0" borderId="54" xfId="47" applyNumberFormat="1" applyFont="1" applyFill="1" applyBorder="1" applyAlignment="1" applyProtection="1">
      <alignment horizontal="center" vertical="center" shrinkToFit="1"/>
    </xf>
    <xf numFmtId="0" fontId="0" fillId="0" borderId="0" xfId="52" applyFont="1" applyAlignment="1" applyProtection="1">
      <alignment horizontal="left"/>
    </xf>
    <xf numFmtId="0" fontId="6" fillId="0" borderId="56" xfId="52" applyFont="1" applyBorder="1" applyAlignment="1" applyProtection="1">
      <alignment horizontal="left" vertical="center" wrapText="1"/>
    </xf>
    <xf numFmtId="0" fontId="6" fillId="0" borderId="63" xfId="52" applyFont="1" applyBorder="1" applyAlignment="1" applyProtection="1">
      <alignment horizontal="left" vertical="center" wrapText="1"/>
    </xf>
    <xf numFmtId="0" fontId="66" fillId="0" borderId="0" xfId="52" applyFont="1" applyFill="1" applyAlignment="1" applyProtection="1">
      <alignment horizontal="distributed" vertical="center"/>
    </xf>
    <xf numFmtId="3" fontId="66" fillId="0" borderId="0" xfId="52" applyNumberFormat="1" applyFont="1" applyBorder="1" applyAlignment="1" applyProtection="1">
      <alignment horizontal="center" wrapText="1" shrinkToFit="1"/>
    </xf>
    <xf numFmtId="3" fontId="66" fillId="0" borderId="49" xfId="52" applyNumberFormat="1" applyFont="1" applyBorder="1" applyAlignment="1" applyProtection="1">
      <alignment horizontal="center" wrapText="1" shrinkToFit="1"/>
    </xf>
    <xf numFmtId="0" fontId="14" fillId="0" borderId="29" xfId="52" applyFont="1" applyBorder="1" applyAlignment="1" applyProtection="1">
      <alignment horizontal="center" vertical="center" shrinkToFit="1"/>
    </xf>
    <xf numFmtId="0" fontId="70" fillId="0" borderId="57" xfId="63" applyFont="1" applyFill="1" applyBorder="1" applyAlignment="1" applyProtection="1">
      <alignment horizontal="center" vertical="center" shrinkToFit="1"/>
    </xf>
    <xf numFmtId="0" fontId="66" fillId="0" borderId="16" xfId="47" applyNumberFormat="1" applyFont="1" applyFill="1" applyBorder="1" applyAlignment="1" applyProtection="1">
      <alignment horizontal="right" vertical="center" shrinkToFit="1"/>
    </xf>
    <xf numFmtId="0" fontId="66" fillId="0" borderId="16" xfId="47" applyNumberFormat="1" applyFont="1" applyFill="1" applyBorder="1" applyAlignment="1" applyProtection="1">
      <alignment horizontal="right" vertical="center" shrinkToFit="1"/>
      <protection locked="0"/>
    </xf>
    <xf numFmtId="181" fontId="66" fillId="0" borderId="61" xfId="47" applyNumberFormat="1" applyFont="1" applyFill="1" applyBorder="1" applyAlignment="1" applyProtection="1">
      <alignment horizontal="center" vertical="center" shrinkToFit="1"/>
    </xf>
    <xf numFmtId="0" fontId="6" fillId="0" borderId="64" xfId="52" applyFont="1" applyBorder="1" applyAlignment="1" applyProtection="1">
      <alignment horizontal="left" vertical="center" wrapText="1"/>
    </xf>
    <xf numFmtId="0" fontId="6" fillId="0" borderId="65" xfId="52" applyFont="1" applyBorder="1" applyAlignment="1" applyProtection="1">
      <alignment horizontal="left" vertical="center" wrapText="1"/>
    </xf>
    <xf numFmtId="186" fontId="14" fillId="0" borderId="24" xfId="52" applyNumberFormat="1" applyFont="1" applyBorder="1" applyAlignment="1" applyProtection="1">
      <alignment horizontal="center" vertical="center" shrinkToFit="1"/>
    </xf>
    <xf numFmtId="38" fontId="71" fillId="0" borderId="0" xfId="46" applyFont="1" applyAlignment="1" applyProtection="1">
      <alignment vertical="center"/>
    </xf>
    <xf numFmtId="0" fontId="70" fillId="0" borderId="60" xfId="63" applyFont="1" applyFill="1" applyBorder="1" applyAlignment="1" applyProtection="1">
      <alignment horizontal="center" vertical="center" shrinkToFit="1"/>
    </xf>
    <xf numFmtId="196" fontId="66" fillId="0" borderId="70" xfId="47" applyNumberFormat="1" applyFont="1" applyFill="1" applyBorder="1" applyAlignment="1" applyProtection="1">
      <alignment horizontal="right" vertical="center" shrinkToFit="1"/>
    </xf>
    <xf numFmtId="196" fontId="66" fillId="0" borderId="70" xfId="47" applyNumberFormat="1" applyFont="1" applyFill="1" applyBorder="1" applyAlignment="1" applyProtection="1">
      <alignment horizontal="right" vertical="center" shrinkToFit="1"/>
      <protection locked="0"/>
    </xf>
    <xf numFmtId="38" fontId="31" fillId="0" borderId="12" xfId="46" applyFont="1" applyBorder="1" applyAlignment="1" applyProtection="1">
      <alignment horizontal="center" vertical="center" wrapText="1"/>
    </xf>
    <xf numFmtId="38" fontId="31" fillId="0" borderId="13" xfId="46" applyFont="1" applyBorder="1" applyAlignment="1" applyProtection="1">
      <alignment horizontal="center" vertical="center" wrapText="1"/>
    </xf>
    <xf numFmtId="38" fontId="34" fillId="0" borderId="88" xfId="46" applyFont="1" applyBorder="1" applyAlignment="1" applyProtection="1">
      <alignment horizontal="center" vertical="center" wrapText="1"/>
    </xf>
    <xf numFmtId="38" fontId="14" fillId="0" borderId="89" xfId="46" applyFont="1" applyBorder="1" applyAlignment="1" applyProtection="1">
      <alignment horizontal="right" vertical="center" shrinkToFit="1"/>
    </xf>
    <xf numFmtId="38" fontId="14" fillId="0" borderId="90" xfId="46" applyFont="1" applyBorder="1" applyAlignment="1" applyProtection="1">
      <alignment horizontal="right" vertical="center" shrinkToFit="1"/>
    </xf>
    <xf numFmtId="38" fontId="14" fillId="0" borderId="91" xfId="46" applyFont="1" applyBorder="1" applyAlignment="1" applyProtection="1">
      <alignment horizontal="right" vertical="center" shrinkToFit="1"/>
    </xf>
    <xf numFmtId="38" fontId="14" fillId="0" borderId="24" xfId="46" applyFont="1" applyBorder="1" applyAlignment="1" applyProtection="1">
      <alignment horizontal="right" vertical="center" shrinkToFit="1"/>
    </xf>
    <xf numFmtId="0" fontId="70" fillId="0" borderId="116" xfId="63" applyFont="1" applyFill="1" applyBorder="1" applyAlignment="1" applyProtection="1">
      <alignment horizontal="center" vertical="center" shrinkToFit="1"/>
    </xf>
    <xf numFmtId="197" fontId="66" fillId="0" borderId="17" xfId="47" applyNumberFormat="1" applyFont="1" applyFill="1" applyBorder="1" applyAlignment="1" applyProtection="1">
      <alignment horizontal="right" vertical="center" shrinkToFit="1"/>
    </xf>
    <xf numFmtId="197" fontId="66" fillId="0" borderId="17" xfId="47" applyNumberFormat="1" applyFont="1" applyFill="1" applyBorder="1" applyAlignment="1" applyProtection="1">
      <alignment horizontal="right" vertical="center" shrinkToFit="1"/>
      <protection locked="0"/>
    </xf>
    <xf numFmtId="181" fontId="66" fillId="0" borderId="117" xfId="47" applyNumberFormat="1" applyFont="1" applyFill="1" applyBorder="1" applyAlignment="1" applyProtection="1">
      <alignment horizontal="center" vertical="center" shrinkToFit="1"/>
    </xf>
    <xf numFmtId="3" fontId="66" fillId="0" borderId="49" xfId="52" applyNumberFormat="1" applyFont="1" applyBorder="1" applyAlignment="1" applyProtection="1">
      <alignment vertical="center"/>
    </xf>
    <xf numFmtId="3" fontId="66" fillId="0" borderId="0" xfId="52" applyNumberFormat="1" applyFont="1" applyBorder="1" applyAlignment="1" applyProtection="1">
      <alignment horizontal="left" vertical="center" shrinkToFit="1"/>
    </xf>
    <xf numFmtId="185" fontId="31" fillId="0" borderId="12" xfId="52" applyNumberFormat="1" applyFont="1" applyBorder="1" applyAlignment="1" applyProtection="1">
      <alignment horizontal="center" vertical="center" wrapText="1"/>
    </xf>
    <xf numFmtId="185" fontId="31" fillId="0" borderId="13" xfId="52" applyNumberFormat="1" applyFont="1" applyBorder="1" applyAlignment="1" applyProtection="1">
      <alignment horizontal="center" vertical="center" wrapText="1"/>
    </xf>
    <xf numFmtId="185" fontId="34" fillId="0" borderId="88" xfId="52" applyNumberFormat="1" applyFont="1" applyBorder="1" applyAlignment="1" applyProtection="1">
      <alignment horizontal="center" vertical="center" wrapText="1"/>
    </xf>
    <xf numFmtId="40" fontId="14" fillId="0" borderId="89" xfId="46" applyNumberFormat="1" applyFont="1" applyFill="1" applyBorder="1" applyAlignment="1" applyProtection="1">
      <alignment horizontal="right" vertical="center" shrinkToFit="1"/>
    </xf>
    <xf numFmtId="40" fontId="14" fillId="0" borderId="90" xfId="46" applyNumberFormat="1" applyFont="1" applyBorder="1" applyAlignment="1" applyProtection="1">
      <alignment horizontal="right" vertical="center" shrinkToFit="1"/>
    </xf>
    <xf numFmtId="40" fontId="14" fillId="0" borderId="91" xfId="46" applyNumberFormat="1" applyFont="1" applyBorder="1" applyAlignment="1" applyProtection="1">
      <alignment horizontal="right" vertical="center" shrinkToFit="1"/>
    </xf>
    <xf numFmtId="38" fontId="14" fillId="0" borderId="92" xfId="46" applyFont="1" applyBorder="1" applyAlignment="1" applyProtection="1">
      <alignment horizontal="right" vertical="center" shrinkToFit="1"/>
    </xf>
    <xf numFmtId="185" fontId="34" fillId="0" borderId="0" xfId="52" applyNumberFormat="1" applyFont="1" applyAlignment="1" applyProtection="1">
      <alignment vertical="center"/>
    </xf>
    <xf numFmtId="194" fontId="70" fillId="0" borderId="41" xfId="63" applyNumberFormat="1" applyFont="1" applyFill="1" applyBorder="1" applyAlignment="1" applyProtection="1">
      <alignment horizontal="center" vertical="center" shrinkToFit="1"/>
    </xf>
    <xf numFmtId="38" fontId="66" fillId="0" borderId="11" xfId="63" applyNumberFormat="1" applyFont="1" applyFill="1" applyBorder="1" applyAlignment="1" applyProtection="1">
      <alignment horizontal="right" vertical="center" indent="1" shrinkToFit="1"/>
    </xf>
    <xf numFmtId="38" fontId="66" fillId="0" borderId="11" xfId="63" applyNumberFormat="1" applyFont="1" applyBorder="1" applyAlignment="1" applyProtection="1">
      <alignment horizontal="right" vertical="center" indent="1" shrinkToFit="1"/>
      <protection locked="0"/>
    </xf>
    <xf numFmtId="181" fontId="66" fillId="0" borderId="42" xfId="47" applyNumberFormat="1" applyFont="1" applyFill="1" applyBorder="1" applyAlignment="1" applyProtection="1">
      <alignment horizontal="right" vertical="center" indent="1" shrinkToFit="1"/>
    </xf>
    <xf numFmtId="0" fontId="72" fillId="0" borderId="0" xfId="52" applyFont="1" applyAlignment="1" applyProtection="1">
      <alignment vertical="center"/>
    </xf>
    <xf numFmtId="0" fontId="66" fillId="0" borderId="49" xfId="52" applyFont="1" applyFill="1" applyBorder="1" applyAlignment="1" applyProtection="1">
      <alignment vertical="center"/>
    </xf>
    <xf numFmtId="0" fontId="66" fillId="0" borderId="0" xfId="52" applyFont="1" applyFill="1" applyBorder="1" applyAlignment="1" applyProtection="1">
      <alignment vertical="center"/>
    </xf>
    <xf numFmtId="180" fontId="66" fillId="0" borderId="49" xfId="47" quotePrefix="1" applyNumberFormat="1" applyFont="1" applyFill="1" applyBorder="1" applyAlignment="1" applyProtection="1">
      <alignment horizontal="center" vertical="center" shrinkToFit="1"/>
    </xf>
    <xf numFmtId="38" fontId="40" fillId="0" borderId="88" xfId="46" applyFont="1" applyBorder="1" applyAlignment="1" applyProtection="1">
      <alignment horizontal="center" vertical="center" wrapText="1"/>
    </xf>
    <xf numFmtId="198" fontId="66" fillId="0" borderId="70" xfId="63" applyNumberFormat="1" applyFont="1" applyFill="1" applyBorder="1" applyAlignment="1" applyProtection="1">
      <alignment horizontal="right" vertical="center" shrinkToFit="1"/>
    </xf>
    <xf numFmtId="58" fontId="66" fillId="0" borderId="16" xfId="0" applyNumberFormat="1" applyFont="1" applyFill="1" applyBorder="1" applyAlignment="1">
      <alignment horizontal="right" vertical="center" shrinkToFit="1"/>
    </xf>
    <xf numFmtId="198" fontId="66" fillId="0" borderId="70" xfId="63" applyNumberFormat="1" applyFont="1" applyFill="1" applyBorder="1" applyAlignment="1" applyProtection="1">
      <alignment horizontal="right" vertical="center" shrinkToFit="1"/>
      <protection locked="0"/>
    </xf>
    <xf numFmtId="0" fontId="6" fillId="0" borderId="11" xfId="52" applyFont="1" applyBorder="1" applyAlignment="1">
      <alignment horizontal="centerContinuous" vertical="center"/>
    </xf>
    <xf numFmtId="0" fontId="6" fillId="0" borderId="118" xfId="52" applyFont="1" applyBorder="1" applyAlignment="1">
      <alignment horizontal="centerContinuous" vertical="center"/>
    </xf>
    <xf numFmtId="0" fontId="6" fillId="0" borderId="94" xfId="52" applyFont="1" applyBorder="1" applyAlignment="1">
      <alignment horizontal="center" vertical="center"/>
    </xf>
    <xf numFmtId="38" fontId="14" fillId="0" borderId="95" xfId="46" applyFont="1" applyBorder="1" applyAlignment="1" applyProtection="1">
      <alignment horizontal="right" vertical="center" shrinkToFit="1"/>
    </xf>
    <xf numFmtId="38" fontId="14" fillId="0" borderId="96" xfId="46" applyFont="1" applyBorder="1" applyAlignment="1" applyProtection="1">
      <alignment horizontal="right" vertical="center" shrinkToFit="1"/>
    </xf>
    <xf numFmtId="38" fontId="14" fillId="0" borderId="97" xfId="46" applyFont="1" applyBorder="1" applyAlignment="1" applyProtection="1">
      <alignment horizontal="right" vertical="center" shrinkToFit="1"/>
    </xf>
    <xf numFmtId="0" fontId="14" fillId="0" borderId="98" xfId="52" applyFont="1" applyBorder="1" applyAlignment="1">
      <alignment horizontal="right" vertical="center" shrinkToFit="1"/>
    </xf>
    <xf numFmtId="199" fontId="66" fillId="0" borderId="70" xfId="63" applyNumberFormat="1" applyFont="1" applyFill="1" applyBorder="1" applyAlignment="1" applyProtection="1">
      <alignment vertical="center" shrinkToFit="1"/>
    </xf>
    <xf numFmtId="189" fontId="66" fillId="0" borderId="70" xfId="0" applyNumberFormat="1" applyFont="1" applyFill="1" applyBorder="1" applyAlignment="1">
      <alignment horizontal="right" vertical="center" shrinkToFit="1"/>
    </xf>
    <xf numFmtId="199" fontId="66" fillId="0" borderId="70" xfId="63" applyNumberFormat="1" applyFont="1" applyFill="1" applyBorder="1" applyAlignment="1" applyProtection="1">
      <alignment vertical="center" shrinkToFit="1"/>
      <protection locked="0"/>
    </xf>
    <xf numFmtId="181" fontId="66" fillId="0" borderId="61" xfId="47" applyNumberFormat="1" applyFont="1" applyFill="1" applyBorder="1" applyAlignment="1" applyProtection="1">
      <alignment vertical="center" shrinkToFit="1"/>
    </xf>
    <xf numFmtId="0" fontId="72" fillId="0" borderId="0" xfId="52" applyFont="1" applyAlignment="1" applyProtection="1">
      <alignment horizontal="right" vertical="center"/>
    </xf>
    <xf numFmtId="38" fontId="6" fillId="0" borderId="11" xfId="46" applyFont="1" applyBorder="1" applyAlignment="1" applyProtection="1">
      <alignment horizontal="centerContinuous" vertical="center" wrapText="1"/>
    </xf>
    <xf numFmtId="0" fontId="6" fillId="0" borderId="119" xfId="46" applyNumberFormat="1" applyFont="1" applyBorder="1" applyAlignment="1" applyProtection="1">
      <alignment horizontal="centerContinuous" vertical="center" wrapText="1"/>
    </xf>
    <xf numFmtId="0" fontId="6" fillId="0" borderId="104" xfId="52" applyFont="1" applyBorder="1" applyAlignment="1">
      <alignment horizontal="center" vertical="center"/>
    </xf>
    <xf numFmtId="38" fontId="14" fillId="0" borderId="105" xfId="46" applyFont="1" applyBorder="1" applyAlignment="1" applyProtection="1">
      <alignment horizontal="right" vertical="center" shrinkToFit="1"/>
    </xf>
    <xf numFmtId="38" fontId="14" fillId="0" borderId="106" xfId="46" applyFont="1" applyBorder="1" applyAlignment="1" applyProtection="1">
      <alignment horizontal="right" vertical="center" shrinkToFit="1"/>
    </xf>
    <xf numFmtId="38" fontId="14" fillId="0" borderId="107" xfId="46" applyFont="1" applyBorder="1" applyAlignment="1" applyProtection="1">
      <alignment horizontal="right" vertical="center" shrinkToFit="1"/>
    </xf>
    <xf numFmtId="0" fontId="14" fillId="0" borderId="108" xfId="52" applyFont="1" applyBorder="1" applyAlignment="1">
      <alignment horizontal="right" vertical="center" shrinkToFit="1"/>
    </xf>
    <xf numFmtId="200" fontId="66" fillId="0" borderId="70" xfId="63" applyNumberFormat="1" applyFont="1" applyFill="1" applyBorder="1" applyAlignment="1" applyProtection="1">
      <alignment vertical="center"/>
    </xf>
    <xf numFmtId="190" fontId="66" fillId="0" borderId="70" xfId="0" applyNumberFormat="1" applyFont="1" applyFill="1" applyBorder="1" applyAlignment="1">
      <alignment horizontal="left" vertical="center" shrinkToFit="1"/>
    </xf>
    <xf numFmtId="200" fontId="66" fillId="0" borderId="70" xfId="63" applyNumberFormat="1" applyFont="1" applyFill="1" applyBorder="1" applyAlignment="1" applyProtection="1">
      <alignment horizontal="left" vertical="center" shrinkToFit="1"/>
    </xf>
    <xf numFmtId="200" fontId="66" fillId="0" borderId="70" xfId="63" applyNumberFormat="1" applyFont="1" applyFill="1" applyBorder="1" applyAlignment="1" applyProtection="1">
      <alignment horizontal="left" vertical="center" shrinkToFit="1"/>
      <protection locked="0"/>
    </xf>
    <xf numFmtId="181" fontId="66" fillId="0" borderId="61" xfId="47" applyNumberFormat="1" applyFont="1" applyFill="1" applyBorder="1" applyAlignment="1" applyProtection="1">
      <alignment horizontal="left" vertical="center" shrinkToFit="1"/>
    </xf>
    <xf numFmtId="0" fontId="72" fillId="0" borderId="0" xfId="52" applyFont="1" applyAlignment="1" applyProtection="1">
      <alignment horizontal="left" vertical="center"/>
    </xf>
    <xf numFmtId="14" fontId="66" fillId="0" borderId="49" xfId="52" applyNumberFormat="1" applyFont="1" applyBorder="1" applyAlignment="1" applyProtection="1">
      <alignment vertical="center"/>
    </xf>
    <xf numFmtId="38" fontId="66" fillId="0" borderId="49" xfId="47" quotePrefix="1" applyFont="1" applyFill="1" applyBorder="1" applyAlignment="1" applyProtection="1">
      <alignment horizontal="center" vertical="center"/>
    </xf>
    <xf numFmtId="0" fontId="6" fillId="0" borderId="11" xfId="52" applyFont="1" applyBorder="1" applyAlignment="1">
      <alignment horizontal="centerContinuous" vertical="center" wrapText="1"/>
    </xf>
    <xf numFmtId="0" fontId="6" fillId="0" borderId="120" xfId="52" applyFont="1" applyBorder="1" applyAlignment="1">
      <alignment horizontal="centerContinuous" vertical="center" wrapText="1"/>
    </xf>
    <xf numFmtId="0" fontId="6" fillId="0" borderId="99" xfId="52" applyFont="1" applyBorder="1" applyAlignment="1">
      <alignment horizontal="center" vertical="center"/>
    </xf>
    <xf numFmtId="38" fontId="14" fillId="0" borderId="100" xfId="46" applyFont="1" applyBorder="1" applyAlignment="1" applyProtection="1">
      <alignment horizontal="right" vertical="center" shrinkToFit="1"/>
    </xf>
    <xf numFmtId="38" fontId="14" fillId="0" borderId="101" xfId="46" applyFont="1" applyBorder="1" applyAlignment="1" applyProtection="1">
      <alignment horizontal="right" vertical="center" shrinkToFit="1"/>
    </xf>
    <xf numFmtId="38" fontId="14" fillId="0" borderId="102" xfId="46" applyFont="1" applyBorder="1" applyAlignment="1" applyProtection="1">
      <alignment horizontal="right" vertical="center" shrinkToFit="1"/>
    </xf>
    <xf numFmtId="38" fontId="14" fillId="0" borderId="103" xfId="46" applyFont="1" applyBorder="1" applyAlignment="1" applyProtection="1">
      <alignment horizontal="right" vertical="center" shrinkToFit="1"/>
    </xf>
    <xf numFmtId="38" fontId="66" fillId="0" borderId="70" xfId="63" applyNumberFormat="1" applyFont="1" applyFill="1" applyBorder="1" applyAlignment="1" applyProtection="1">
      <alignment horizontal="center" vertical="center"/>
    </xf>
    <xf numFmtId="38" fontId="66" fillId="0" borderId="70" xfId="63" applyNumberFormat="1" applyFont="1" applyFill="1" applyBorder="1" applyAlignment="1" applyProtection="1">
      <alignment horizontal="center" vertical="center" shrinkToFit="1"/>
    </xf>
    <xf numFmtId="38" fontId="66" fillId="0" borderId="70" xfId="63" applyNumberFormat="1" applyFont="1" applyFill="1" applyBorder="1" applyAlignment="1" applyProtection="1">
      <alignment horizontal="center" vertical="center" shrinkToFit="1"/>
      <protection locked="0"/>
    </xf>
    <xf numFmtId="58" fontId="66" fillId="0" borderId="49" xfId="47" quotePrefix="1" applyNumberFormat="1" applyFont="1" applyFill="1" applyBorder="1" applyAlignment="1" applyProtection="1">
      <alignment horizontal="center" vertical="center" shrinkToFit="1"/>
    </xf>
    <xf numFmtId="0" fontId="6" fillId="0" borderId="70" xfId="52" applyFont="1" applyBorder="1" applyAlignment="1">
      <alignment horizontal="centerContinuous"/>
    </xf>
    <xf numFmtId="0" fontId="6" fillId="0" borderId="121" xfId="52" applyFont="1" applyBorder="1" applyAlignment="1">
      <alignment horizontal="centerContinuous" vertical="center"/>
    </xf>
    <xf numFmtId="0" fontId="0" fillId="0" borderId="94" xfId="0" applyFont="1" applyBorder="1" applyAlignment="1">
      <alignment horizontal="center" vertical="center"/>
    </xf>
    <xf numFmtId="0" fontId="14" fillId="0" borderId="95" xfId="0" applyNumberFormat="1" applyFont="1" applyBorder="1" applyAlignment="1" applyProtection="1">
      <alignment horizontal="right" vertical="center" shrinkToFit="1"/>
    </xf>
    <xf numFmtId="0" fontId="14" fillId="0" borderId="96" xfId="0" applyNumberFormat="1" applyFont="1" applyBorder="1" applyAlignment="1" applyProtection="1">
      <alignment horizontal="right" vertical="center" shrinkToFit="1"/>
    </xf>
    <xf numFmtId="0" fontId="14" fillId="0" borderId="97" xfId="0" applyNumberFormat="1" applyFont="1" applyBorder="1" applyAlignment="1" applyProtection="1">
      <alignment horizontal="right" vertical="center" shrinkToFit="1"/>
    </xf>
    <xf numFmtId="0" fontId="14" fillId="0" borderId="98" xfId="0" applyFont="1" applyBorder="1" applyAlignment="1" applyProtection="1">
      <alignment horizontal="right" vertical="center" shrinkToFit="1"/>
    </xf>
    <xf numFmtId="0" fontId="66" fillId="0" borderId="70" xfId="63" applyNumberFormat="1" applyFont="1" applyFill="1" applyBorder="1" applyAlignment="1" applyProtection="1">
      <alignment horizontal="right" vertical="center"/>
    </xf>
    <xf numFmtId="0" fontId="66" fillId="0" borderId="70" xfId="63" applyNumberFormat="1" applyFont="1" applyFill="1" applyBorder="1" applyAlignment="1" applyProtection="1">
      <alignment horizontal="right" vertical="center" shrinkToFit="1"/>
    </xf>
    <xf numFmtId="0" fontId="66" fillId="0" borderId="70" xfId="63" applyNumberFormat="1" applyFont="1" applyFill="1" applyBorder="1" applyAlignment="1" applyProtection="1">
      <alignment horizontal="right" vertical="center" shrinkToFit="1"/>
      <protection locked="0"/>
    </xf>
    <xf numFmtId="58" fontId="66" fillId="0" borderId="70" xfId="0" applyNumberFormat="1" applyFont="1" applyFill="1" applyBorder="1" applyAlignment="1">
      <alignment horizontal="center" vertical="center" shrinkToFit="1"/>
    </xf>
    <xf numFmtId="0" fontId="72" fillId="0" borderId="0" xfId="64" applyNumberFormat="1" applyFont="1" applyAlignment="1" applyProtection="1">
      <alignment horizontal="center" vertical="center"/>
    </xf>
    <xf numFmtId="0" fontId="0" fillId="0" borderId="104" xfId="0" applyFont="1" applyBorder="1" applyAlignment="1">
      <alignment horizontal="center" vertical="center"/>
    </xf>
    <xf numFmtId="0" fontId="14" fillId="0" borderId="105" xfId="0" applyNumberFormat="1" applyFont="1" applyBorder="1" applyAlignment="1" applyProtection="1">
      <alignment horizontal="right" vertical="center" shrinkToFit="1"/>
    </xf>
    <xf numFmtId="0" fontId="14" fillId="0" borderId="106" xfId="0" applyNumberFormat="1" applyFont="1" applyBorder="1" applyAlignment="1" applyProtection="1">
      <alignment horizontal="right" vertical="center" shrinkToFit="1"/>
    </xf>
    <xf numFmtId="0" fontId="14" fillId="0" borderId="107" xfId="0" applyNumberFormat="1" applyFont="1" applyBorder="1" applyAlignment="1" applyProtection="1">
      <alignment horizontal="right" vertical="center" shrinkToFit="1"/>
    </xf>
    <xf numFmtId="0" fontId="14" fillId="0" borderId="108" xfId="0" applyFont="1" applyBorder="1" applyAlignment="1" applyProtection="1">
      <alignment horizontal="right" vertical="center" shrinkToFit="1"/>
    </xf>
    <xf numFmtId="201" fontId="66" fillId="0" borderId="70" xfId="63" applyNumberFormat="1" applyFont="1" applyFill="1" applyBorder="1" applyAlignment="1" applyProtection="1">
      <alignment horizontal="center" vertical="center"/>
    </xf>
    <xf numFmtId="199" fontId="66" fillId="0" borderId="70" xfId="63" applyNumberFormat="1" applyFont="1" applyFill="1" applyBorder="1" applyAlignment="1" applyProtection="1">
      <alignment horizontal="right" vertical="center" shrinkToFit="1"/>
    </xf>
    <xf numFmtId="199" fontId="66" fillId="0" borderId="70" xfId="63" applyNumberFormat="1" applyFont="1" applyFill="1" applyBorder="1" applyAlignment="1" applyProtection="1">
      <alignment horizontal="right" vertical="center" shrinkToFit="1"/>
      <protection locked="0"/>
    </xf>
    <xf numFmtId="189" fontId="66" fillId="0" borderId="70" xfId="0" applyNumberFormat="1" applyFont="1" applyFill="1" applyBorder="1" applyAlignment="1">
      <alignment horizontal="center" vertical="center" shrinkToFit="1"/>
    </xf>
    <xf numFmtId="0" fontId="66" fillId="0" borderId="0" xfId="52" applyFont="1" applyFill="1" applyBorder="1" applyAlignment="1" applyProtection="1">
      <alignment vertical="center" wrapText="1"/>
    </xf>
    <xf numFmtId="0" fontId="0" fillId="0" borderId="99" xfId="0" applyFont="1" applyBorder="1" applyAlignment="1">
      <alignment horizontal="center" vertical="center"/>
    </xf>
    <xf numFmtId="200" fontId="66" fillId="0" borderId="70" xfId="63" applyNumberFormat="1" applyFont="1" applyFill="1" applyBorder="1" applyAlignment="1" applyProtection="1">
      <alignment horizontal="left" vertical="center"/>
    </xf>
    <xf numFmtId="190" fontId="66" fillId="0" borderId="17" xfId="0" applyNumberFormat="1" applyFont="1" applyFill="1" applyBorder="1" applyAlignment="1">
      <alignment horizontal="center" vertical="center" shrinkToFit="1"/>
    </xf>
    <xf numFmtId="58" fontId="66" fillId="0" borderId="0" xfId="47" quotePrefix="1" applyNumberFormat="1" applyFont="1" applyFill="1" applyBorder="1" applyAlignment="1" applyProtection="1">
      <alignment vertical="center" shrinkToFit="1"/>
    </xf>
    <xf numFmtId="0" fontId="6" fillId="0" borderId="16" xfId="52" applyFont="1" applyBorder="1" applyAlignment="1">
      <alignment horizontal="centerContinuous" vertical="center"/>
    </xf>
    <xf numFmtId="0" fontId="70" fillId="0" borderId="41" xfId="52" applyFont="1" applyFill="1" applyBorder="1" applyAlignment="1" applyProtection="1">
      <alignment horizontal="center" vertical="center" shrinkToFit="1"/>
    </xf>
    <xf numFmtId="193" fontId="66" fillId="0" borderId="11" xfId="52" applyNumberFormat="1" applyFont="1" applyFill="1" applyBorder="1" applyAlignment="1" applyProtection="1">
      <alignment horizontal="center" vertical="center" shrinkToFit="1"/>
      <protection locked="0"/>
    </xf>
    <xf numFmtId="193" fontId="66" fillId="0" borderId="42" xfId="52" applyNumberFormat="1" applyFont="1" applyFill="1" applyBorder="1" applyAlignment="1" applyProtection="1">
      <alignment horizontal="center" vertical="center" shrinkToFit="1"/>
    </xf>
    <xf numFmtId="0" fontId="6" fillId="0" borderId="70" xfId="52" applyFont="1" applyBorder="1" applyAlignment="1">
      <alignment horizontal="centerContinuous" vertical="center"/>
    </xf>
    <xf numFmtId="38" fontId="14" fillId="0" borderId="115" xfId="0" applyNumberFormat="1" applyFont="1" applyBorder="1" applyAlignment="1" applyProtection="1">
      <alignment horizontal="right" vertical="center" shrinkToFit="1"/>
    </xf>
    <xf numFmtId="0" fontId="70" fillId="0" borderId="43" xfId="52" applyFont="1" applyFill="1" applyBorder="1" applyAlignment="1" applyProtection="1">
      <alignment horizontal="center" vertical="center" shrinkToFit="1"/>
    </xf>
    <xf numFmtId="193" fontId="66" fillId="0" borderId="44" xfId="52" applyNumberFormat="1" applyFont="1" applyFill="1" applyBorder="1" applyAlignment="1" applyProtection="1">
      <alignment horizontal="center" vertical="center" shrinkToFit="1"/>
    </xf>
    <xf numFmtId="193" fontId="66" fillId="0" borderId="44" xfId="52" applyNumberFormat="1" applyFont="1" applyFill="1" applyBorder="1" applyAlignment="1" applyProtection="1">
      <alignment horizontal="center" vertical="center" shrinkToFit="1"/>
      <protection locked="0"/>
    </xf>
    <xf numFmtId="193" fontId="66" fillId="0" borderId="45" xfId="52" applyNumberFormat="1" applyFont="1" applyFill="1" applyBorder="1" applyAlignment="1" applyProtection="1">
      <alignment horizontal="center" vertical="center" shrinkToFit="1"/>
    </xf>
    <xf numFmtId="0" fontId="6" fillId="0" borderId="58" xfId="52" applyFont="1" applyBorder="1" applyAlignment="1" applyProtection="1">
      <alignment horizontal="left" vertical="center" wrapText="1"/>
    </xf>
    <xf numFmtId="0" fontId="6" fillId="0" borderId="66" xfId="52" applyFont="1" applyBorder="1" applyAlignment="1" applyProtection="1">
      <alignment horizontal="left" vertical="center" wrapText="1"/>
    </xf>
    <xf numFmtId="0" fontId="31" fillId="0" borderId="0" xfId="57" applyFont="1" applyFill="1" applyAlignment="1" applyProtection="1">
      <alignment vertical="center"/>
    </xf>
    <xf numFmtId="0" fontId="34" fillId="0" borderId="0" xfId="52" applyFont="1" applyProtection="1"/>
    <xf numFmtId="0" fontId="14" fillId="0" borderId="0" xfId="52" applyFont="1" applyAlignment="1" applyProtection="1">
      <alignment horizontal="center" vertical="center" shrinkToFit="1"/>
    </xf>
    <xf numFmtId="0" fontId="31" fillId="0" borderId="0" xfId="52" applyFont="1" applyBorder="1" applyAlignment="1" applyProtection="1">
      <alignment horizontal="center" vertical="center"/>
    </xf>
    <xf numFmtId="0" fontId="31" fillId="0" borderId="0" xfId="52" applyFont="1" applyBorder="1" applyAlignment="1" applyProtection="1">
      <alignment horizontal="center" vertical="center" wrapText="1"/>
    </xf>
    <xf numFmtId="38" fontId="14" fillId="0" borderId="0" xfId="52" applyNumberFormat="1" applyFont="1" applyBorder="1" applyAlignment="1" applyProtection="1">
      <alignment vertical="center" shrinkToFit="1"/>
    </xf>
    <xf numFmtId="0" fontId="73" fillId="0" borderId="0" xfId="52" applyFont="1" applyAlignment="1" applyProtection="1">
      <alignment horizontal="center" vertical="center"/>
    </xf>
    <xf numFmtId="0" fontId="71" fillId="0" borderId="0" xfId="52" applyFont="1" applyAlignment="1" applyProtection="1">
      <alignment vertical="center"/>
    </xf>
    <xf numFmtId="0" fontId="74" fillId="0" borderId="0" xfId="53" applyFont="1" applyAlignment="1" applyProtection="1">
      <alignment vertical="center"/>
    </xf>
    <xf numFmtId="0" fontId="0" fillId="0" borderId="0" xfId="52" quotePrefix="1" applyFont="1" applyAlignment="1" applyProtection="1">
      <alignment horizontal="left" vertical="center"/>
    </xf>
    <xf numFmtId="0" fontId="0" fillId="0" borderId="0" xfId="52" quotePrefix="1" applyFont="1" applyAlignment="1" applyProtection="1">
      <alignment vertical="center"/>
    </xf>
    <xf numFmtId="0" fontId="0" fillId="0" borderId="0" xfId="52" quotePrefix="1" applyFont="1" applyAlignment="1" applyProtection="1">
      <alignment horizontal="right" vertical="center" wrapText="1"/>
    </xf>
    <xf numFmtId="0" fontId="75" fillId="0" borderId="0" xfId="52" applyFont="1" applyAlignment="1" applyProtection="1">
      <alignment horizontal="left" vertical="center"/>
    </xf>
    <xf numFmtId="0" fontId="69" fillId="0" borderId="0" xfId="52" applyFont="1" applyAlignment="1" applyProtection="1">
      <alignment horizontal="left" vertical="center"/>
    </xf>
    <xf numFmtId="0" fontId="6" fillId="0" borderId="16" xfId="52" applyFont="1" applyBorder="1" applyAlignment="1" applyProtection="1">
      <alignment horizontal="center" vertical="center"/>
    </xf>
    <xf numFmtId="0" fontId="6" fillId="0" borderId="12" xfId="52" applyFont="1" applyBorder="1" applyAlignment="1" applyProtection="1">
      <alignment horizontal="center" vertical="center"/>
    </xf>
    <xf numFmtId="0" fontId="6" fillId="0" borderId="13" xfId="52" applyFont="1" applyBorder="1" applyAlignment="1" applyProtection="1">
      <alignment horizontal="center" vertical="center"/>
    </xf>
    <xf numFmtId="0" fontId="6" fillId="0" borderId="14" xfId="52" applyFont="1" applyBorder="1" applyAlignment="1" applyProtection="1">
      <alignment horizontal="center" vertical="center"/>
    </xf>
    <xf numFmtId="0" fontId="0" fillId="0" borderId="0" xfId="52" applyFont="1" applyAlignment="1" applyProtection="1">
      <alignment horizontal="left" vertical="center" wrapText="1"/>
    </xf>
    <xf numFmtId="0" fontId="6" fillId="0" borderId="27" xfId="52" applyFont="1" applyBorder="1" applyAlignment="1" applyProtection="1">
      <alignment horizontal="center" vertical="center"/>
    </xf>
    <xf numFmtId="0" fontId="6" fillId="0" borderId="47" xfId="52" applyFont="1" applyBorder="1" applyAlignment="1" applyProtection="1">
      <alignment horizontal="center" vertical="center"/>
    </xf>
    <xf numFmtId="0" fontId="11" fillId="0" borderId="0" xfId="52" applyFont="1" applyAlignment="1" applyProtection="1">
      <alignment vertical="center" wrapText="1"/>
    </xf>
    <xf numFmtId="0" fontId="76" fillId="0" borderId="0" xfId="52" applyFont="1" applyAlignment="1" applyProtection="1">
      <alignment vertical="center"/>
    </xf>
    <xf numFmtId="0" fontId="6" fillId="0" borderId="0" xfId="52" applyFont="1" applyBorder="1" applyAlignment="1" applyProtection="1">
      <alignment horizontal="center" vertical="center"/>
    </xf>
    <xf numFmtId="0" fontId="6" fillId="0" borderId="49" xfId="52" applyFont="1" applyBorder="1" applyAlignment="1" applyProtection="1">
      <alignment horizontal="center" vertical="center"/>
    </xf>
    <xf numFmtId="0" fontId="6" fillId="0" borderId="71" xfId="52" applyFont="1" applyBorder="1" applyAlignment="1" applyProtection="1">
      <alignment vertical="center"/>
    </xf>
    <xf numFmtId="0" fontId="11" fillId="0" borderId="0" xfId="52" applyFont="1" applyAlignment="1" applyProtection="1">
      <alignment horizontal="center" vertical="center" wrapText="1"/>
    </xf>
    <xf numFmtId="0" fontId="14" fillId="0" borderId="49" xfId="52" applyNumberFormat="1" applyFont="1" applyBorder="1" applyAlignment="1" applyProtection="1">
      <alignment vertical="center"/>
    </xf>
    <xf numFmtId="58" fontId="14" fillId="0" borderId="49" xfId="52" applyNumberFormat="1" applyFont="1" applyBorder="1" applyAlignment="1" applyProtection="1">
      <alignment horizontal="center" vertical="center" shrinkToFit="1"/>
    </xf>
    <xf numFmtId="38" fontId="0" fillId="0" borderId="0" xfId="47" quotePrefix="1" applyFont="1" applyAlignment="1" applyProtection="1">
      <alignment vertical="center"/>
    </xf>
    <xf numFmtId="0" fontId="14" fillId="0" borderId="0" xfId="52" applyFont="1" applyBorder="1" applyAlignment="1" applyProtection="1">
      <alignment vertical="center"/>
    </xf>
    <xf numFmtId="0" fontId="0" fillId="0" borderId="0" xfId="52" quotePrefix="1" applyFont="1" applyAlignment="1" applyProtection="1">
      <alignment horizontal="right" vertical="center"/>
    </xf>
    <xf numFmtId="0" fontId="6" fillId="0" borderId="17" xfId="52" applyFont="1" applyBorder="1" applyAlignment="1" applyProtection="1">
      <alignment horizontal="center" vertical="center"/>
    </xf>
    <xf numFmtId="0" fontId="6" fillId="0" borderId="11" xfId="52" applyFont="1" applyBorder="1" applyAlignment="1" applyProtection="1">
      <alignment horizontal="center" vertical="center"/>
    </xf>
    <xf numFmtId="0" fontId="6" fillId="0" borderId="18" xfId="52" applyFont="1" applyBorder="1" applyAlignment="1" applyProtection="1">
      <alignment vertical="center"/>
    </xf>
    <xf numFmtId="0" fontId="6" fillId="0" borderId="20" xfId="52" applyFont="1" applyBorder="1" applyAlignment="1" applyProtection="1">
      <alignment vertical="center"/>
    </xf>
    <xf numFmtId="0" fontId="6" fillId="0" borderId="49" xfId="52" applyFont="1" applyBorder="1" applyAlignment="1" applyProtection="1">
      <alignment horizontal="center" vertical="center" shrinkToFit="1"/>
    </xf>
    <xf numFmtId="38" fontId="38" fillId="0" borderId="49" xfId="52" quotePrefix="1" applyNumberFormat="1" applyFont="1" applyBorder="1" applyAlignment="1" applyProtection="1">
      <alignment horizontal="center" vertical="center"/>
    </xf>
    <xf numFmtId="180" fontId="14" fillId="0" borderId="49" xfId="47" quotePrefix="1" applyNumberFormat="1" applyFont="1" applyBorder="1" applyAlignment="1" applyProtection="1">
      <alignment horizontal="center" vertical="center" shrinkToFit="1"/>
    </xf>
    <xf numFmtId="0" fontId="38" fillId="0" borderId="49" xfId="52" quotePrefix="1" applyFont="1" applyBorder="1" applyAlignment="1" applyProtection="1">
      <alignment horizontal="center" vertical="center"/>
    </xf>
    <xf numFmtId="0" fontId="40" fillId="0" borderId="0" xfId="52" applyFont="1" applyAlignment="1" applyProtection="1">
      <alignment vertical="center"/>
    </xf>
    <xf numFmtId="0" fontId="31" fillId="0" borderId="0" xfId="52" applyFont="1" applyBorder="1" applyAlignment="1" applyProtection="1">
      <alignment vertical="center"/>
    </xf>
    <xf numFmtId="0" fontId="77" fillId="0" borderId="0" xfId="52" applyFont="1" applyAlignment="1" applyProtection="1">
      <alignment vertical="center"/>
    </xf>
    <xf numFmtId="3" fontId="14" fillId="0" borderId="0" xfId="52" applyNumberFormat="1" applyFont="1" applyAlignment="1" applyProtection="1">
      <alignment wrapText="1" shrinkToFit="1"/>
    </xf>
    <xf numFmtId="0" fontId="40" fillId="0" borderId="0" xfId="52" applyFont="1" applyAlignment="1" applyProtection="1">
      <alignment horizontal="right" vertical="center"/>
    </xf>
    <xf numFmtId="202" fontId="33" fillId="0" borderId="0" xfId="52" applyNumberFormat="1" applyFont="1" applyBorder="1" applyAlignment="1" applyProtection="1">
      <alignment vertical="center"/>
    </xf>
    <xf numFmtId="0" fontId="0" fillId="0" borderId="0" xfId="52" applyFont="1" applyAlignment="1" applyProtection="1">
      <alignment vertical="center" wrapText="1"/>
    </xf>
    <xf numFmtId="0" fontId="57" fillId="0" borderId="0" xfId="0" applyFont="1" applyAlignment="1">
      <alignment vertical="center"/>
    </xf>
    <xf numFmtId="0" fontId="78"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49" xfId="0" applyFont="1" applyBorder="1" applyAlignment="1">
      <alignment horizontal="center" vertical="center"/>
    </xf>
    <xf numFmtId="0" fontId="24" fillId="0" borderId="49" xfId="0" applyFont="1" applyBorder="1" applyAlignment="1">
      <alignment vertical="center"/>
    </xf>
    <xf numFmtId="0" fontId="0" fillId="0" borderId="0" xfId="61" applyFont="1">
      <alignment vertical="center"/>
    </xf>
    <xf numFmtId="0" fontId="66" fillId="0" borderId="0" xfId="61" applyFont="1" applyAlignment="1">
      <alignment horizontal="center" vertical="center"/>
    </xf>
    <xf numFmtId="0" fontId="79" fillId="0" borderId="0" xfId="61" applyFont="1">
      <alignment vertical="center"/>
    </xf>
    <xf numFmtId="0" fontId="0" fillId="0" borderId="0" xfId="61" applyFont="1" applyAlignment="1">
      <alignment horizontal="left" vertical="center" wrapText="1"/>
    </xf>
    <xf numFmtId="0" fontId="0" fillId="0" borderId="0" xfId="61" applyFont="1" applyAlignment="1">
      <alignment horizontal="left" vertical="top" wrapText="1"/>
    </xf>
    <xf numFmtId="0" fontId="0" fillId="0" borderId="0" xfId="61" applyFont="1" applyAlignment="1">
      <alignment vertical="top" wrapText="1"/>
    </xf>
    <xf numFmtId="0" fontId="11" fillId="0" borderId="0" xfId="61" applyFont="1" applyAlignment="1">
      <alignment horizontal="left" vertical="top" wrapText="1"/>
    </xf>
    <xf numFmtId="0" fontId="6" fillId="0" borderId="0" xfId="61" applyBorder="1" applyAlignment="1">
      <alignment horizontal="center" vertical="center"/>
    </xf>
    <xf numFmtId="0" fontId="0" fillId="0" borderId="49" xfId="0" applyBorder="1" applyAlignment="1">
      <alignment vertical="center"/>
    </xf>
    <xf numFmtId="0" fontId="6" fillId="0" borderId="0" xfId="61" applyBorder="1">
      <alignment vertical="center"/>
    </xf>
    <xf numFmtId="0" fontId="24" fillId="0" borderId="0" xfId="0" applyFont="1"/>
    <xf numFmtId="0" fontId="80" fillId="0" borderId="0" xfId="0" applyFont="1" applyFill="1" applyAlignment="1">
      <alignment vertical="center"/>
    </xf>
    <xf numFmtId="0" fontId="24" fillId="0" borderId="0" xfId="0" applyFont="1" applyFill="1" applyAlignment="1">
      <alignment horizontal="left" vertical="center"/>
    </xf>
    <xf numFmtId="0" fontId="53" fillId="0" borderId="0" xfId="0" applyFont="1" applyFill="1" applyAlignment="1">
      <alignment vertical="center"/>
    </xf>
    <xf numFmtId="0" fontId="55" fillId="33" borderId="11" xfId="0" applyFont="1" applyFill="1" applyBorder="1" applyAlignment="1">
      <alignment horizontal="center" vertical="center"/>
    </xf>
    <xf numFmtId="0" fontId="55" fillId="0" borderId="0" xfId="0" applyFont="1"/>
    <xf numFmtId="0" fontId="81" fillId="0" borderId="0" xfId="0" applyFont="1" applyFill="1" applyAlignment="1">
      <alignment horizontal="center" vertical="center"/>
    </xf>
    <xf numFmtId="0" fontId="55" fillId="0" borderId="0" xfId="0" applyFont="1" applyAlignment="1">
      <alignment horizontal="center" vertical="center"/>
    </xf>
    <xf numFmtId="0" fontId="24" fillId="33" borderId="11" xfId="0" applyFont="1" applyFill="1" applyBorder="1" applyAlignment="1">
      <alignment horizontal="center" vertical="center" textRotation="255"/>
    </xf>
    <xf numFmtId="0" fontId="54" fillId="0" borderId="0" xfId="0" applyFont="1" applyAlignment="1">
      <alignment horizontal="left" vertical="center"/>
    </xf>
    <xf numFmtId="0" fontId="54" fillId="0" borderId="0" xfId="0" applyFont="1" applyAlignment="1">
      <alignment horizontal="center" vertical="center"/>
    </xf>
    <xf numFmtId="0" fontId="55" fillId="0" borderId="11" xfId="0" applyFont="1" applyBorder="1" applyAlignment="1">
      <alignment horizontal="right" vertical="center"/>
    </xf>
    <xf numFmtId="0" fontId="11" fillId="0" borderId="0" xfId="62">
      <alignment vertical="center"/>
    </xf>
    <xf numFmtId="176" fontId="11" fillId="0" borderId="0" xfId="62" applyNumberFormat="1">
      <alignment vertical="center"/>
    </xf>
    <xf numFmtId="0" fontId="41" fillId="0" borderId="0" xfId="62" applyFont="1">
      <alignment vertical="center"/>
    </xf>
    <xf numFmtId="0" fontId="41" fillId="0" borderId="0" xfId="62" applyFont="1" applyAlignment="1">
      <alignment horizontal="center" vertical="center"/>
    </xf>
    <xf numFmtId="0" fontId="11" fillId="33" borderId="0" xfId="62" applyFill="1">
      <alignment vertical="center"/>
    </xf>
    <xf numFmtId="49" fontId="41" fillId="0" borderId="11" xfId="62" applyNumberFormat="1" applyFont="1" applyBorder="1" applyAlignment="1">
      <alignment horizontal="center" vertical="center"/>
    </xf>
    <xf numFmtId="0" fontId="41" fillId="0" borderId="11" xfId="57" applyFont="1" applyFill="1" applyBorder="1" applyAlignment="1">
      <alignment horizontal="center" vertical="center"/>
    </xf>
    <xf numFmtId="203" fontId="11" fillId="0" borderId="11" xfId="62" applyNumberFormat="1" applyBorder="1">
      <alignment vertical="center"/>
    </xf>
    <xf numFmtId="203" fontId="11" fillId="33" borderId="11" xfId="62" applyNumberFormat="1" applyFill="1" applyBorder="1">
      <alignment vertical="center"/>
    </xf>
    <xf numFmtId="204" fontId="11" fillId="0" borderId="11" xfId="62" applyNumberFormat="1" applyBorder="1">
      <alignment vertical="center"/>
    </xf>
    <xf numFmtId="204" fontId="11" fillId="33" borderId="11" xfId="62" applyNumberFormat="1" applyFill="1" applyBorder="1">
      <alignment vertical="center"/>
    </xf>
    <xf numFmtId="0" fontId="11" fillId="0" borderId="11" xfId="62" applyBorder="1">
      <alignment vertical="center"/>
    </xf>
    <xf numFmtId="0" fontId="11" fillId="33" borderId="11" xfId="62" applyFill="1" applyBorder="1">
      <alignment vertical="center"/>
    </xf>
    <xf numFmtId="0" fontId="82" fillId="0" borderId="11" xfId="62" applyFont="1" applyBorder="1" applyAlignment="1">
      <alignment horizontal="center" vertical="center"/>
    </xf>
    <xf numFmtId="205" fontId="11" fillId="0" borderId="11" xfId="62" applyNumberFormat="1" applyBorder="1">
      <alignment vertical="center"/>
    </xf>
    <xf numFmtId="205" fontId="11" fillId="33" borderId="11" xfId="62" applyNumberFormat="1" applyFill="1" applyBorder="1">
      <alignment vertical="center"/>
    </xf>
    <xf numFmtId="206" fontId="11" fillId="0" borderId="11" xfId="62" applyNumberFormat="1" applyBorder="1">
      <alignment vertical="center"/>
    </xf>
    <xf numFmtId="206" fontId="11" fillId="33" borderId="11" xfId="62" applyNumberFormat="1" applyFill="1" applyBorder="1">
      <alignment vertical="center"/>
    </xf>
    <xf numFmtId="0" fontId="41" fillId="0" borderId="11" xfId="62" applyFont="1" applyBorder="1" applyAlignment="1" applyProtection="1">
      <alignment horizontal="center" vertical="center"/>
      <protection locked="0"/>
    </xf>
    <xf numFmtId="0" fontId="41" fillId="0" borderId="11" xfId="62" applyFont="1" applyBorder="1" applyAlignment="1" applyProtection="1">
      <alignment horizontal="center" vertical="center" wrapText="1"/>
      <protection locked="0"/>
    </xf>
    <xf numFmtId="3" fontId="11" fillId="0" borderId="11" xfId="62" applyNumberFormat="1" applyBorder="1">
      <alignment vertical="center"/>
    </xf>
    <xf numFmtId="3" fontId="11" fillId="33" borderId="11" xfId="62" applyNumberFormat="1" applyFill="1" applyBorder="1">
      <alignment vertical="center"/>
    </xf>
    <xf numFmtId="180" fontId="41" fillId="0" borderId="0" xfId="62" applyNumberFormat="1" applyFont="1" applyAlignment="1">
      <alignment horizontal="center" vertical="center"/>
    </xf>
    <xf numFmtId="15" fontId="11" fillId="33" borderId="11" xfId="62" applyNumberFormat="1" applyFill="1" applyBorder="1">
      <alignment vertical="center"/>
    </xf>
    <xf numFmtId="49" fontId="11" fillId="0" borderId="11" xfId="62" applyNumberFormat="1" applyBorder="1">
      <alignment vertical="center"/>
    </xf>
    <xf numFmtId="49" fontId="11" fillId="33" borderId="11" xfId="62" applyNumberFormat="1" applyFill="1" applyBorder="1">
      <alignment vertical="center"/>
    </xf>
    <xf numFmtId="207" fontId="82" fillId="0" borderId="11" xfId="62" applyNumberFormat="1" applyFont="1" applyBorder="1" applyAlignment="1" applyProtection="1">
      <alignment horizontal="center" vertical="center"/>
      <protection locked="0"/>
    </xf>
    <xf numFmtId="207" fontId="41" fillId="0" borderId="11" xfId="62" applyNumberFormat="1" applyFont="1" applyBorder="1" applyAlignment="1" applyProtection="1">
      <alignment horizontal="center" vertical="center"/>
      <protection locked="0"/>
    </xf>
    <xf numFmtId="176" fontId="11" fillId="0" borderId="11" xfId="62" applyNumberFormat="1" applyBorder="1">
      <alignment vertical="center"/>
    </xf>
    <xf numFmtId="176" fontId="11" fillId="33" borderId="11" xfId="62" applyNumberFormat="1" applyFill="1" applyBorder="1">
      <alignment vertical="center"/>
    </xf>
    <xf numFmtId="0" fontId="82" fillId="0" borderId="11" xfId="62" applyFont="1" applyBorder="1" applyAlignment="1" applyProtection="1">
      <alignment horizontal="center" vertical="center"/>
      <protection locked="0"/>
    </xf>
    <xf numFmtId="49" fontId="11" fillId="0" borderId="0" xfId="62" applyNumberFormat="1">
      <alignment vertical="center"/>
    </xf>
    <xf numFmtId="208" fontId="11" fillId="0" borderId="11" xfId="62" applyNumberFormat="1" applyBorder="1">
      <alignment vertical="center"/>
    </xf>
    <xf numFmtId="208" fontId="11" fillId="33" borderId="11" xfId="62" applyNumberFormat="1" applyFill="1" applyBorder="1">
      <alignment vertical="center"/>
    </xf>
    <xf numFmtId="209" fontId="11" fillId="0" borderId="11" xfId="62" applyNumberFormat="1" applyBorder="1">
      <alignment vertical="center"/>
    </xf>
    <xf numFmtId="209" fontId="11" fillId="33" borderId="11" xfId="62" applyNumberFormat="1" applyFill="1" applyBorder="1">
      <alignment vertical="center"/>
    </xf>
    <xf numFmtId="0" fontId="41" fillId="0" borderId="11" xfId="62" applyFont="1" applyBorder="1" applyAlignment="1" applyProtection="1">
      <alignment horizontal="center" vertical="center" shrinkToFit="1"/>
      <protection locked="0"/>
    </xf>
    <xf numFmtId="207" fontId="82" fillId="0" borderId="11" xfId="62" applyNumberFormat="1" applyFont="1" applyBorder="1" applyAlignment="1" applyProtection="1">
      <alignment horizontal="center" vertical="center" shrinkToFit="1"/>
      <protection locked="0"/>
    </xf>
    <xf numFmtId="207" fontId="41" fillId="0" borderId="11" xfId="62" applyNumberFormat="1" applyFont="1" applyBorder="1" applyAlignment="1" applyProtection="1">
      <alignment horizontal="center" vertical="center" shrinkToFit="1"/>
      <protection locked="0"/>
    </xf>
    <xf numFmtId="176" fontId="41" fillId="0" borderId="0" xfId="62" applyNumberFormat="1" applyFont="1">
      <alignment vertical="center"/>
    </xf>
    <xf numFmtId="176" fontId="41" fillId="0" borderId="11" xfId="62" applyNumberFormat="1" applyFont="1" applyBorder="1" applyAlignment="1" applyProtection="1">
      <alignment horizontal="center" vertical="center"/>
      <protection locked="0"/>
    </xf>
    <xf numFmtId="0" fontId="41" fillId="0" borderId="11" xfId="62" applyFont="1" applyBorder="1" applyAlignment="1">
      <alignment horizontal="center" vertical="center" shrinkToFit="1"/>
    </xf>
    <xf numFmtId="3" fontId="11" fillId="0" borderId="0" xfId="62" applyNumberFormat="1">
      <alignment vertical="center"/>
    </xf>
    <xf numFmtId="0" fontId="82" fillId="0" borderId="11" xfId="62" applyFont="1" applyBorder="1" applyAlignment="1">
      <alignment horizontal="center" vertical="center" shrinkToFit="1"/>
    </xf>
    <xf numFmtId="0" fontId="42" fillId="0" borderId="0" xfId="62" applyFont="1">
      <alignment vertical="center"/>
    </xf>
    <xf numFmtId="38" fontId="11" fillId="0" borderId="11" xfId="62" applyNumberFormat="1" applyBorder="1">
      <alignment vertical="center"/>
    </xf>
    <xf numFmtId="38" fontId="11" fillId="33" borderId="11" xfId="62" applyNumberFormat="1" applyFill="1" applyBorder="1">
      <alignment vertical="center"/>
    </xf>
    <xf numFmtId="210" fontId="41" fillId="0" borderId="0" xfId="62" applyNumberFormat="1" applyFont="1">
      <alignment vertical="center"/>
    </xf>
    <xf numFmtId="210" fontId="82" fillId="0" borderId="11" xfId="62" applyNumberFormat="1" applyFont="1" applyBorder="1" applyAlignment="1" applyProtection="1">
      <alignment horizontal="center" vertical="center" shrinkToFit="1"/>
      <protection locked="0"/>
    </xf>
    <xf numFmtId="211" fontId="11" fillId="0" borderId="11" xfId="62" applyNumberFormat="1" applyBorder="1">
      <alignment vertical="center"/>
    </xf>
    <xf numFmtId="211" fontId="11" fillId="33" borderId="11" xfId="62" applyNumberFormat="1" applyFill="1" applyBorder="1">
      <alignment vertical="center"/>
    </xf>
    <xf numFmtId="0" fontId="41" fillId="0" borderId="11" xfId="62" applyFont="1" applyBorder="1" applyAlignment="1">
      <alignment vertical="top" wrapText="1"/>
    </xf>
    <xf numFmtId="212" fontId="11" fillId="0" borderId="11" xfId="62" applyNumberFormat="1" applyBorder="1">
      <alignment vertical="center"/>
    </xf>
    <xf numFmtId="212" fontId="11" fillId="33" borderId="11" xfId="62" applyNumberFormat="1" applyFill="1" applyBorder="1">
      <alignment vertical="center"/>
    </xf>
    <xf numFmtId="213" fontId="11" fillId="0" borderId="11" xfId="62" applyNumberFormat="1" applyBorder="1">
      <alignment vertical="center"/>
    </xf>
    <xf numFmtId="213" fontId="11" fillId="33" borderId="11" xfId="62" applyNumberFormat="1" applyFill="1" applyBorder="1">
      <alignment vertical="center"/>
    </xf>
    <xf numFmtId="0" fontId="41" fillId="0" borderId="11" xfId="62" applyFont="1" applyBorder="1" applyAlignment="1">
      <alignment vertical="center" wrapText="1"/>
    </xf>
    <xf numFmtId="0" fontId="41" fillId="0" borderId="11" xfId="62" applyFont="1" applyBorder="1" applyAlignment="1">
      <alignment horizontal="center" vertical="center" wrapText="1"/>
    </xf>
    <xf numFmtId="0" fontId="82" fillId="0" borderId="11" xfId="62" applyFont="1" applyBorder="1" applyAlignment="1">
      <alignment horizontal="center" vertical="center" wrapText="1"/>
    </xf>
    <xf numFmtId="194" fontId="11" fillId="0" borderId="11" xfId="62" applyNumberFormat="1" applyBorder="1">
      <alignment vertical="center"/>
    </xf>
    <xf numFmtId="194" fontId="11" fillId="33" borderId="11" xfId="62" applyNumberFormat="1" applyFill="1" applyBorder="1">
      <alignment vertical="center"/>
    </xf>
    <xf numFmtId="0" fontId="41" fillId="0" borderId="30" xfId="62" applyFont="1" applyBorder="1" applyAlignment="1">
      <alignment horizontal="center" vertical="center" wrapText="1"/>
    </xf>
    <xf numFmtId="0" fontId="41" fillId="0" borderId="47" xfId="62" applyFont="1" applyBorder="1" applyAlignment="1">
      <alignment horizontal="center" vertical="center" wrapText="1"/>
    </xf>
    <xf numFmtId="176" fontId="41" fillId="0" borderId="11" xfId="62" applyNumberFormat="1" applyFont="1" applyBorder="1" applyAlignment="1">
      <alignment horizontal="center" vertical="center" wrapText="1"/>
    </xf>
    <xf numFmtId="0" fontId="41" fillId="0" borderId="71" xfId="62" applyFont="1" applyBorder="1" applyAlignment="1">
      <alignment horizontal="center" vertical="center" wrapText="1"/>
    </xf>
    <xf numFmtId="0" fontId="41" fillId="0" borderId="49" xfId="62" applyFont="1" applyBorder="1" applyAlignment="1">
      <alignment horizontal="center" vertical="center" wrapText="1"/>
    </xf>
    <xf numFmtId="0" fontId="41" fillId="0" borderId="18" xfId="62" applyFont="1" applyBorder="1" applyAlignment="1">
      <alignment horizontal="center" vertical="center" wrapText="1"/>
    </xf>
    <xf numFmtId="0" fontId="41" fillId="0" borderId="20" xfId="62" applyFont="1" applyBorder="1" applyAlignment="1">
      <alignment horizontal="center" vertical="center" wrapText="1"/>
    </xf>
    <xf numFmtId="38" fontId="41" fillId="0" borderId="0" xfId="49" applyFont="1" applyFill="1" applyBorder="1" applyAlignment="1">
      <alignment horizontal="center" vertical="center"/>
    </xf>
    <xf numFmtId="176" fontId="82" fillId="0" borderId="11" xfId="62" applyNumberFormat="1" applyFont="1" applyBorder="1" applyAlignment="1">
      <alignment horizontal="center" vertical="center" wrapText="1"/>
    </xf>
    <xf numFmtId="0" fontId="41" fillId="0" borderId="0" xfId="62" applyFont="1" applyAlignment="1">
      <alignment vertical="center" shrinkToFit="1"/>
    </xf>
    <xf numFmtId="49" fontId="41" fillId="0" borderId="0" xfId="62" applyNumberFormat="1" applyFont="1">
      <alignment vertical="center"/>
    </xf>
    <xf numFmtId="0" fontId="41" fillId="0" borderId="16" xfId="62" applyFont="1" applyBorder="1" applyAlignment="1">
      <alignment horizontal="center" vertical="center"/>
    </xf>
    <xf numFmtId="0" fontId="41" fillId="0" borderId="70" xfId="62" applyFont="1" applyBorder="1" applyAlignment="1">
      <alignment horizontal="center" vertical="center"/>
    </xf>
    <xf numFmtId="0" fontId="41" fillId="0" borderId="17" xfId="62" applyFont="1" applyBorder="1" applyAlignment="1">
      <alignment horizontal="center" vertical="center"/>
    </xf>
    <xf numFmtId="0" fontId="41" fillId="0" borderId="11" xfId="62" applyFont="1" applyBorder="1" applyAlignment="1">
      <alignment horizontal="center" vertical="center" textRotation="255"/>
    </xf>
    <xf numFmtId="0" fontId="83" fillId="0" borderId="0" xfId="0" applyFont="1"/>
    <xf numFmtId="0" fontId="83" fillId="0" borderId="11" xfId="0" applyFont="1" applyBorder="1" applyAlignment="1">
      <alignment horizontal="center"/>
    </xf>
    <xf numFmtId="0" fontId="83" fillId="0" borderId="11" xfId="0" applyFont="1" applyBorder="1" applyAlignment="1">
      <alignment horizontal="center" vertical="center"/>
    </xf>
    <xf numFmtId="0" fontId="83" fillId="0" borderId="11" xfId="0" applyFont="1" applyBorder="1" applyAlignment="1">
      <alignment horizontal="center" vertical="center" textRotation="255"/>
    </xf>
    <xf numFmtId="0" fontId="83" fillId="0" borderId="11" xfId="0" applyFont="1" applyBorder="1" applyAlignment="1">
      <alignment horizontal="left" vertical="center"/>
    </xf>
    <xf numFmtId="0" fontId="83" fillId="0" borderId="11" xfId="0" applyFont="1" applyBorder="1"/>
    <xf numFmtId="0" fontId="83" fillId="0" borderId="11" xfId="0" applyFont="1" applyBorder="1" applyAlignment="1">
      <alignment wrapText="1"/>
    </xf>
  </cellXfs>
  <cellStyles count="7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どちらでもない" xfId="31" builtinId="28"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メモ" xfId="40" builtinId="10" customBuiltin="1"/>
    <cellStyle name="リンク セル" xfId="41" builtinId="24" customBuiltin="1"/>
    <cellStyle name="入力" xfId="42" builtinId="20" customBuiltin="1"/>
    <cellStyle name="出力" xfId="43" builtinId="21" customBuiltin="1"/>
    <cellStyle name="悪い" xfId="44" builtinId="27" customBuiltin="1"/>
    <cellStyle name="悪い 2" xfId="45"/>
    <cellStyle name="桁区切り 2" xfId="46"/>
    <cellStyle name="桁区切り 2 2" xfId="47"/>
    <cellStyle name="桁区切り 3" xfId="48"/>
    <cellStyle name="桁区切り 4" xfId="49"/>
    <cellStyle name="標準" xfId="0" builtinId="0"/>
    <cellStyle name="標準 12" xfId="50"/>
    <cellStyle name="標準 2" xfId="51"/>
    <cellStyle name="標準 2 2" xfId="52"/>
    <cellStyle name="標準 2 2 2" xfId="53"/>
    <cellStyle name="標準 2 2 2 2" xfId="54"/>
    <cellStyle name="標準 3" xfId="55"/>
    <cellStyle name="標準 4" xfId="56"/>
    <cellStyle name="標準 4 2" xfId="57"/>
    <cellStyle name="標準 5" xfId="58"/>
    <cellStyle name="標準 6" xfId="59"/>
    <cellStyle name="標準 7" xfId="60"/>
    <cellStyle name="標準 8" xfId="61"/>
    <cellStyle name="標準 9" xfId="62"/>
    <cellStyle name="標準_借入地・貸付地計算基礎(料金提示用)" xfId="63"/>
    <cellStyle name="標準_物件調書②（仲間光徳22-6-2）22.12.3" xfId="64"/>
    <cellStyle name="良い" xfId="65" builtinId="26" customBuiltin="1"/>
    <cellStyle name="良い 2" xfId="66"/>
    <cellStyle name="見出し 1" xfId="67" builtinId="16" customBuiltin="1"/>
    <cellStyle name="見出し 2" xfId="68" builtinId="17" customBuiltin="1"/>
    <cellStyle name="見出し 3" xfId="69" builtinId="18" customBuiltin="1"/>
    <cellStyle name="見出し 4" xfId="70" builtinId="19" customBuiltin="1"/>
    <cellStyle name="計算" xfId="71" builtinId="22" customBuiltin="1"/>
    <cellStyle name="説明文" xfId="72" builtinId="53" customBuiltin="1"/>
    <cellStyle name="警告文" xfId="73" builtinId="11" customBuiltin="1"/>
    <cellStyle name="集計" xfId="74" builtinId="25" customBuiltin="1"/>
    <cellStyle name="桁区切り" xfId="75" builtinId="6"/>
  </cellStyles>
  <dxfs count="17">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8" tint="0.6"/>
        </patternFill>
      </fill>
    </dxf>
    <dxf>
      <fill>
        <patternFill patternType="solid">
          <bgColor theme="0" tint="-0.25"/>
        </patternFill>
      </fill>
    </dxf>
    <dxf>
      <fill>
        <patternFill patternType="solid">
          <bgColor rgb="FFFFFF00"/>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s>
  <tableStyles count="0" defaultTableStyle="TableStyleMedium9" defaultPivotStyle="PivotStyleLight16"/>
  <colors>
    <mruColors>
      <color rgb="FFFFFFCC"/>
      <color rgb="FFCCFF99"/>
      <color rgb="FFFF99CC"/>
      <color rgb="FFFFFF99"/>
      <color rgb="FFFFFF66"/>
      <color rgb="FFCCCCFF"/>
      <color rgb="FFCC66FF"/>
      <color rgb="FFCC00CC"/>
      <color rgb="FFF3F9F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customXml" Target="../customXml/item1.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 Id="rId23"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104775</xdr:colOff>
      <xdr:row>18</xdr:row>
      <xdr:rowOff>17145</xdr:rowOff>
    </xdr:from>
    <xdr:to xmlns:xdr="http://schemas.openxmlformats.org/drawingml/2006/spreadsheetDrawing">
      <xdr:col>19</xdr:col>
      <xdr:colOff>494665</xdr:colOff>
      <xdr:row>27</xdr:row>
      <xdr:rowOff>26670</xdr:rowOff>
    </xdr:to>
    <xdr:sp macro="" textlink="">
      <xdr:nvSpPr>
        <xdr:cNvPr id="2" name="図形 1"/>
        <xdr:cNvSpPr/>
      </xdr:nvSpPr>
      <xdr:spPr>
        <a:xfrm>
          <a:off x="11144250" y="4865370"/>
          <a:ext cx="1628140" cy="3019425"/>
        </a:xfrm>
        <a:prstGeom prst="borderCallout1">
          <a:avLst>
            <a:gd name="adj1" fmla="val 92266"/>
            <a:gd name="adj2" fmla="val 10212"/>
            <a:gd name="adj3" fmla="val 135381"/>
            <a:gd name="adj4" fmla="val 16160"/>
          </a:avLst>
        </a:prstGeom>
        <a:noFill/>
        <a:ln w="158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236220</xdr:colOff>
      <xdr:row>18</xdr:row>
      <xdr:rowOff>82550</xdr:rowOff>
    </xdr:from>
    <xdr:to xmlns:xdr="http://schemas.openxmlformats.org/drawingml/2006/spreadsheetDrawing">
      <xdr:col>19</xdr:col>
      <xdr:colOff>414020</xdr:colOff>
      <xdr:row>27</xdr:row>
      <xdr:rowOff>164465</xdr:rowOff>
    </xdr:to>
    <xdr:sp macro="" textlink="">
      <xdr:nvSpPr>
        <xdr:cNvPr id="3" name="テキスト 2"/>
        <xdr:cNvSpPr txBox="1"/>
      </xdr:nvSpPr>
      <xdr:spPr>
        <a:xfrm>
          <a:off x="11275695" y="4930775"/>
          <a:ext cx="1416050" cy="3091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solidFill>
                <a:schemeClr val="tx1"/>
              </a:solidFill>
            </a:rPr>
            <a:t>①トラクター</a:t>
          </a:r>
          <a:endParaRPr kumimoji="1" lang="ja-JP" altLang="en-US" sz="1200">
            <a:solidFill>
              <a:schemeClr val="tx1"/>
            </a:solidFill>
          </a:endParaRPr>
        </a:p>
        <a:p>
          <a:r>
            <a:rPr kumimoji="1" lang="ja-JP" altLang="en-US" sz="1200">
              <a:solidFill>
                <a:schemeClr val="tx1"/>
              </a:solidFill>
            </a:rPr>
            <a:t>②軽トラック</a:t>
          </a:r>
          <a:endParaRPr kumimoji="1" lang="ja-JP" altLang="en-US" sz="1200">
            <a:solidFill>
              <a:schemeClr val="tx1"/>
            </a:solidFill>
          </a:endParaRPr>
        </a:p>
        <a:p>
          <a:r>
            <a:rPr kumimoji="1" lang="ja-JP" altLang="en-US" sz="1200">
              <a:solidFill>
                <a:schemeClr val="tx1"/>
              </a:solidFill>
            </a:rPr>
            <a:t>③ハーベスター</a:t>
          </a:r>
          <a:endParaRPr kumimoji="1" lang="ja-JP" altLang="en-US" sz="1200">
            <a:solidFill>
              <a:schemeClr val="tx1"/>
            </a:solidFill>
          </a:endParaRPr>
        </a:p>
        <a:p>
          <a:r>
            <a:rPr kumimoji="1" lang="ja-JP" altLang="en-US" sz="1200">
              <a:solidFill>
                <a:schemeClr val="tx1"/>
              </a:solidFill>
            </a:rPr>
            <a:t>④動力噴霧器</a:t>
          </a:r>
          <a:endParaRPr kumimoji="1" lang="ja-JP" altLang="en-US" sz="1200">
            <a:solidFill>
              <a:schemeClr val="tx1"/>
            </a:solidFill>
          </a:endParaRPr>
        </a:p>
        <a:p>
          <a:r>
            <a:rPr kumimoji="1" lang="ja-JP" altLang="en-US" sz="1200">
              <a:solidFill>
                <a:schemeClr val="tx1"/>
              </a:solidFill>
            </a:rPr>
            <a:t>⑤油圧式ショベル</a:t>
          </a:r>
          <a:endParaRPr kumimoji="1" lang="ja-JP" altLang="en-US" sz="1200">
            <a:solidFill>
              <a:schemeClr val="tx1"/>
            </a:solidFill>
          </a:endParaRPr>
        </a:p>
        <a:p>
          <a:r>
            <a:rPr kumimoji="1" lang="ja-JP" altLang="en-US" sz="1200">
              <a:solidFill>
                <a:schemeClr val="tx1"/>
              </a:solidFill>
            </a:rPr>
            <a:t>⑥田植機</a:t>
          </a:r>
          <a:endParaRPr kumimoji="1" lang="ja-JP" altLang="en-US" sz="1200">
            <a:solidFill>
              <a:schemeClr val="tx1"/>
            </a:solidFill>
          </a:endParaRPr>
        </a:p>
        <a:p>
          <a:r>
            <a:rPr kumimoji="1" lang="ja-JP" altLang="en-US" sz="1200">
              <a:solidFill>
                <a:schemeClr val="tx1"/>
              </a:solidFill>
            </a:rPr>
            <a:t>⑦コンバイン</a:t>
          </a:r>
          <a:endParaRPr kumimoji="1" lang="ja-JP" altLang="en-US" sz="1200">
            <a:solidFill>
              <a:schemeClr val="tx1"/>
            </a:solidFill>
          </a:endParaRPr>
        </a:p>
        <a:p>
          <a:r>
            <a:rPr kumimoji="1" lang="ja-JP" altLang="en-US" sz="1200">
              <a:solidFill>
                <a:schemeClr val="tx1"/>
              </a:solidFill>
            </a:rPr>
            <a:t>⑧花ロボ</a:t>
          </a:r>
          <a:endParaRPr kumimoji="1" lang="ja-JP" altLang="en-US" sz="1200">
            <a:solidFill>
              <a:schemeClr val="tx1"/>
            </a:solidFill>
          </a:endParaRPr>
        </a:p>
        <a:p>
          <a:r>
            <a:rPr kumimoji="1" lang="ja-JP" altLang="en-US" sz="1200">
              <a:solidFill>
                <a:schemeClr val="tx1"/>
              </a:solidFill>
            </a:rPr>
            <a:t>⑨パイプハウス</a:t>
          </a:r>
          <a:endParaRPr kumimoji="1" lang="ja-JP" altLang="en-US" sz="1200">
            <a:solidFill>
              <a:schemeClr val="tx1"/>
            </a:solidFill>
          </a:endParaRPr>
        </a:p>
        <a:p>
          <a:r>
            <a:rPr kumimoji="1" lang="ja-JP" altLang="en-US" sz="1200">
              <a:solidFill>
                <a:schemeClr val="tx1"/>
              </a:solidFill>
            </a:rPr>
            <a:t>⑩Ｈ鋼ハウス</a:t>
          </a:r>
          <a:endParaRPr kumimoji="1" lang="ja-JP" altLang="en-US" sz="1200">
            <a:solidFill>
              <a:schemeClr val="tx1"/>
            </a:solidFill>
          </a:endParaRPr>
        </a:p>
        <a:p>
          <a:r>
            <a:rPr kumimoji="1" lang="ja-JP" altLang="en-US" sz="1200">
              <a:solidFill>
                <a:schemeClr val="tx1"/>
              </a:solidFill>
            </a:rPr>
            <a:t>⑪平張施設</a:t>
          </a:r>
          <a:endParaRPr kumimoji="1" lang="ja-JP" altLang="en-US" sz="1200">
            <a:solidFill>
              <a:schemeClr val="tx1"/>
            </a:solidFill>
          </a:endParaRPr>
        </a:p>
        <a:p>
          <a:r>
            <a:rPr kumimoji="1" lang="ja-JP" altLang="en-US" sz="1200">
              <a:solidFill>
                <a:schemeClr val="tx1"/>
              </a:solidFill>
            </a:rPr>
            <a:t>⑫管理機</a:t>
          </a:r>
          <a:endParaRPr kumimoji="1" lang="ja-JP" altLang="en-US"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0</xdr:colOff>
      <xdr:row>30</xdr:row>
      <xdr:rowOff>0</xdr:rowOff>
    </xdr:from>
    <xdr:to xmlns:xdr="http://schemas.openxmlformats.org/drawingml/2006/spreadsheetDrawing">
      <xdr:col>47</xdr:col>
      <xdr:colOff>295275</xdr:colOff>
      <xdr:row>31</xdr:row>
      <xdr:rowOff>228600</xdr:rowOff>
    </xdr:to>
    <xdr:cxnSp macro="">
      <xdr:nvCxnSpPr>
        <xdr:cNvPr id="2" name="直線コネクタ 1"/>
        <xdr:cNvCxnSpPr/>
      </xdr:nvCxnSpPr>
      <xdr:spPr>
        <a:xfrm>
          <a:off x="6600825" y="6586855"/>
          <a:ext cx="5400675" cy="4667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295275</xdr:colOff>
      <xdr:row>51</xdr:row>
      <xdr:rowOff>104775</xdr:rowOff>
    </xdr:from>
    <xdr:to xmlns:xdr="http://schemas.openxmlformats.org/drawingml/2006/spreadsheetDrawing">
      <xdr:col>4</xdr:col>
      <xdr:colOff>104775</xdr:colOff>
      <xdr:row>56</xdr:row>
      <xdr:rowOff>67310</xdr:rowOff>
    </xdr:to>
    <xdr:sp macro="" textlink="">
      <xdr:nvSpPr>
        <xdr:cNvPr id="2" name="楕円 1"/>
        <xdr:cNvSpPr/>
      </xdr:nvSpPr>
      <xdr:spPr>
        <a:xfrm>
          <a:off x="1028700" y="10437495"/>
          <a:ext cx="1009650" cy="1057910"/>
        </a:xfrm>
        <a:prstGeom prst="ellipse">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323850</xdr:colOff>
      <xdr:row>33</xdr:row>
      <xdr:rowOff>161925</xdr:rowOff>
    </xdr:from>
    <xdr:to xmlns:xdr="http://schemas.openxmlformats.org/drawingml/2006/spreadsheetDrawing">
      <xdr:col>10</xdr:col>
      <xdr:colOff>209550</xdr:colOff>
      <xdr:row>37</xdr:row>
      <xdr:rowOff>133350</xdr:rowOff>
    </xdr:to>
    <xdr:sp macro="" textlink="">
      <xdr:nvSpPr>
        <xdr:cNvPr id="2" name="大かっこ 1"/>
        <xdr:cNvSpPr/>
      </xdr:nvSpPr>
      <xdr:spPr>
        <a:xfrm>
          <a:off x="323850" y="6724650"/>
          <a:ext cx="6229350" cy="742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24</xdr:row>
      <xdr:rowOff>133350</xdr:rowOff>
    </xdr:from>
    <xdr:to xmlns:xdr="http://schemas.openxmlformats.org/drawingml/2006/spreadsheetDrawing">
      <xdr:col>10</xdr:col>
      <xdr:colOff>114300</xdr:colOff>
      <xdr:row>28</xdr:row>
      <xdr:rowOff>105410</xdr:rowOff>
    </xdr:to>
    <xdr:sp macro="" textlink="">
      <xdr:nvSpPr>
        <xdr:cNvPr id="2" name="大かっこ 1"/>
        <xdr:cNvSpPr/>
      </xdr:nvSpPr>
      <xdr:spPr>
        <a:xfrm>
          <a:off x="228600" y="5191125"/>
          <a:ext cx="6038850" cy="743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入力S"/>
      <sheetName val="入力S_土地"/>
      <sheetName val="入力S_集積"/>
      <sheetName val="台帳"/>
      <sheetName val="4-2_出_審査 (8筆以上)"/>
      <sheetName val="7_出_審査"/>
      <sheetName val="1_出_各筆・共通"/>
      <sheetName val="2_受_各筆・共通"/>
      <sheetName val="4_受_経営状況（法人）"/>
      <sheetName val="入力S_賃料"/>
      <sheetName val="9_出_振込依頼書"/>
      <sheetName val="10_受_支払計画"/>
      <sheetName val="11_受_事前確認"/>
      <sheetName val="12_出_口座登録申出書"/>
      <sheetName val="13_受_支払計画 (終期異）"/>
      <sheetName val="15_出_15年以上説明"/>
      <sheetName val="16_受_15年以上説明"/>
      <sheetName val="取込テンプレート "/>
    </sheetNames>
    <sheetDataSet>
      <sheetData sheetId="0"/>
      <sheetData sheetId="1"/>
      <sheetData sheetId="2"/>
      <sheetData sheetId="3">
        <row r="48">
          <cell r="E48" t="str">
            <v>さとうきび</v>
          </cell>
        </row>
        <row r="49">
          <cell r="E49" t="str">
            <v>野菜</v>
          </cell>
        </row>
        <row r="50">
          <cell r="E50" t="str">
            <v>果樹(その他)</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82"/>
  <sheetViews>
    <sheetView topLeftCell="A47" workbookViewId="0">
      <selection activeCell="D69" sqref="D69"/>
    </sheetView>
  </sheetViews>
  <sheetFormatPr defaultRowHeight="13.5"/>
  <cols>
    <col min="1" max="1" width="9" style="1" customWidth="1"/>
    <col min="2" max="2" width="10.5" style="1" bestFit="1" customWidth="1"/>
    <col min="3" max="3" width="4.25" style="2" customWidth="1"/>
    <col min="4" max="4" width="99.625" style="3" customWidth="1"/>
  </cols>
  <sheetData>
    <row r="1" spans="1:4" ht="14.25">
      <c r="A1" s="5" t="e">
        <f>#REF!</f>
        <v>#REF!</v>
      </c>
      <c r="B1" s="5"/>
    </row>
    <row r="2" spans="1:4" ht="25.5" customHeight="1">
      <c r="A2" s="6" t="s">
        <v>161</v>
      </c>
      <c r="B2" s="12" t="e">
        <f>#REF!</f>
        <v>#REF!</v>
      </c>
      <c r="D2" s="22"/>
    </row>
    <row r="4" spans="1:4" ht="23.25" customHeight="1">
      <c r="A4" s="7" t="s">
        <v>621</v>
      </c>
      <c r="B4" s="7" t="s">
        <v>629</v>
      </c>
      <c r="C4" s="17"/>
      <c r="D4" s="23" t="s">
        <v>619</v>
      </c>
    </row>
    <row r="5" spans="1:4" ht="21.75" customHeight="1">
      <c r="A5" s="8" t="s">
        <v>632</v>
      </c>
      <c r="B5" s="13" t="s">
        <v>105</v>
      </c>
      <c r="C5" s="18"/>
      <c r="D5" s="24" t="s">
        <v>622</v>
      </c>
    </row>
    <row r="6" spans="1:4">
      <c r="A6" s="8" t="s">
        <v>433</v>
      </c>
      <c r="B6" s="13">
        <v>45394</v>
      </c>
      <c r="C6" s="19">
        <v>1</v>
      </c>
      <c r="D6" s="25" t="s">
        <v>159</v>
      </c>
    </row>
    <row r="7" spans="1:4">
      <c r="A7" s="8"/>
      <c r="B7" s="13"/>
      <c r="C7" s="20">
        <v>2</v>
      </c>
      <c r="D7" s="26" t="s">
        <v>623</v>
      </c>
    </row>
    <row r="8" spans="1:4">
      <c r="A8" s="8"/>
      <c r="B8" s="13"/>
      <c r="C8" s="20">
        <v>3</v>
      </c>
      <c r="D8" s="26" t="s">
        <v>624</v>
      </c>
    </row>
    <row r="9" spans="1:4">
      <c r="A9" s="8"/>
      <c r="B9" s="13"/>
      <c r="C9" s="20">
        <v>4</v>
      </c>
      <c r="D9" s="26" t="s">
        <v>414</v>
      </c>
    </row>
    <row r="10" spans="1:4" ht="30.75" customHeight="1">
      <c r="A10" s="8"/>
      <c r="B10" s="13"/>
      <c r="C10" s="20">
        <v>5</v>
      </c>
      <c r="D10" s="26" t="s">
        <v>625</v>
      </c>
    </row>
    <row r="11" spans="1:4" ht="81">
      <c r="A11" s="8"/>
      <c r="B11" s="13"/>
      <c r="C11" s="20">
        <v>6</v>
      </c>
      <c r="D11" s="26" t="s">
        <v>626</v>
      </c>
    </row>
    <row r="12" spans="1:4" ht="40.5">
      <c r="A12" s="8"/>
      <c r="B12" s="13"/>
      <c r="C12" s="20">
        <v>7</v>
      </c>
      <c r="D12" s="26" t="s">
        <v>566</v>
      </c>
    </row>
    <row r="13" spans="1:4">
      <c r="A13" s="8"/>
      <c r="B13" s="13"/>
      <c r="C13" s="20">
        <v>8</v>
      </c>
      <c r="D13" s="26" t="s">
        <v>571</v>
      </c>
    </row>
    <row r="14" spans="1:4">
      <c r="A14" s="8"/>
      <c r="B14" s="13"/>
      <c r="C14" s="20">
        <v>9</v>
      </c>
      <c r="D14" s="26" t="s">
        <v>630</v>
      </c>
    </row>
    <row r="15" spans="1:4" ht="27">
      <c r="A15" s="8"/>
      <c r="B15" s="13"/>
      <c r="C15" s="20">
        <v>10</v>
      </c>
      <c r="D15" s="26" t="s">
        <v>523</v>
      </c>
    </row>
    <row r="16" spans="1:4">
      <c r="A16" s="8"/>
      <c r="B16" s="13"/>
      <c r="C16" s="20">
        <v>11</v>
      </c>
      <c r="D16" s="26" t="s">
        <v>628</v>
      </c>
    </row>
    <row r="17" spans="1:4">
      <c r="A17" s="8"/>
      <c r="B17" s="13"/>
      <c r="C17" s="20">
        <v>12</v>
      </c>
      <c r="D17" s="26" t="s">
        <v>575</v>
      </c>
    </row>
    <row r="18" spans="1:4">
      <c r="A18" s="8"/>
      <c r="B18" s="13"/>
      <c r="C18" s="20">
        <v>13</v>
      </c>
      <c r="D18" s="27" t="s">
        <v>19</v>
      </c>
    </row>
    <row r="19" spans="1:4">
      <c r="A19" s="8"/>
      <c r="B19" s="13"/>
      <c r="C19" s="20">
        <v>14</v>
      </c>
      <c r="D19" s="27" t="s">
        <v>170</v>
      </c>
    </row>
    <row r="20" spans="1:4">
      <c r="A20" s="8"/>
      <c r="B20" s="13"/>
      <c r="C20" s="21">
        <v>15</v>
      </c>
      <c r="D20" s="28" t="s">
        <v>598</v>
      </c>
    </row>
    <row r="21" spans="1:4" s="4" customFormat="1">
      <c r="A21" s="9" t="s">
        <v>323</v>
      </c>
      <c r="B21" s="14">
        <v>45434</v>
      </c>
      <c r="C21" s="19">
        <v>1</v>
      </c>
      <c r="D21" s="25" t="s">
        <v>338</v>
      </c>
    </row>
    <row r="22" spans="1:4" s="4" customFormat="1" ht="27">
      <c r="A22" s="10"/>
      <c r="B22" s="15"/>
      <c r="C22" s="20">
        <v>2</v>
      </c>
      <c r="D22" s="26" t="s">
        <v>134</v>
      </c>
    </row>
    <row r="23" spans="1:4" ht="40.5">
      <c r="A23" s="10"/>
      <c r="B23" s="15"/>
      <c r="C23" s="20">
        <v>3</v>
      </c>
      <c r="D23" s="26" t="s">
        <v>80</v>
      </c>
    </row>
    <row r="24" spans="1:4">
      <c r="A24" s="10"/>
      <c r="B24" s="15"/>
      <c r="C24" s="20">
        <v>4</v>
      </c>
      <c r="D24" s="26" t="s">
        <v>229</v>
      </c>
    </row>
    <row r="25" spans="1:4" ht="40.5">
      <c r="A25" s="10"/>
      <c r="B25" s="15"/>
      <c r="C25" s="20">
        <v>5</v>
      </c>
      <c r="D25" s="27" t="s">
        <v>329</v>
      </c>
    </row>
    <row r="26" spans="1:4" ht="40.5">
      <c r="A26" s="10"/>
      <c r="B26" s="15"/>
      <c r="C26" s="20">
        <v>6</v>
      </c>
      <c r="D26" s="26" t="s">
        <v>255</v>
      </c>
    </row>
    <row r="27" spans="1:4">
      <c r="A27" s="10"/>
      <c r="B27" s="15"/>
      <c r="C27" s="20">
        <v>7</v>
      </c>
      <c r="D27" s="26" t="s">
        <v>481</v>
      </c>
    </row>
    <row r="28" spans="1:4">
      <c r="A28" s="11"/>
      <c r="B28" s="16"/>
      <c r="C28" s="21">
        <v>8</v>
      </c>
      <c r="D28" s="29" t="s">
        <v>631</v>
      </c>
    </row>
    <row r="29" spans="1:4" ht="27">
      <c r="A29" s="9" t="s">
        <v>635</v>
      </c>
      <c r="B29" s="14">
        <v>45495</v>
      </c>
      <c r="C29" s="20">
        <v>1</v>
      </c>
      <c r="D29" s="30" t="s">
        <v>640</v>
      </c>
    </row>
    <row r="30" spans="1:4">
      <c r="A30" s="10"/>
      <c r="B30" s="15"/>
      <c r="C30" s="20">
        <v>2</v>
      </c>
      <c r="D30" s="31" t="s">
        <v>179</v>
      </c>
    </row>
    <row r="31" spans="1:4">
      <c r="A31" s="10"/>
      <c r="B31" s="15"/>
      <c r="C31" s="20">
        <v>3</v>
      </c>
      <c r="D31" s="31" t="s">
        <v>608</v>
      </c>
    </row>
    <row r="32" spans="1:4" ht="30.75" customHeight="1">
      <c r="A32" s="10"/>
      <c r="B32" s="15"/>
      <c r="C32" s="20">
        <v>4</v>
      </c>
      <c r="D32" s="31" t="s">
        <v>614</v>
      </c>
    </row>
    <row r="33" spans="1:4">
      <c r="A33" s="10"/>
      <c r="B33" s="15"/>
      <c r="C33" s="20">
        <v>5</v>
      </c>
      <c r="D33" s="31" t="s">
        <v>194</v>
      </c>
    </row>
    <row r="34" spans="1:4">
      <c r="A34" s="10"/>
      <c r="B34" s="15"/>
      <c r="C34" s="20">
        <v>6</v>
      </c>
      <c r="D34" s="31" t="s">
        <v>634</v>
      </c>
    </row>
    <row r="35" spans="1:4">
      <c r="A35" s="10"/>
      <c r="B35" s="15"/>
      <c r="C35" s="20">
        <v>7</v>
      </c>
      <c r="D35" s="31" t="s">
        <v>67</v>
      </c>
    </row>
    <row r="36" spans="1:4">
      <c r="A36" s="10"/>
      <c r="B36" s="15"/>
      <c r="C36" s="20">
        <v>8</v>
      </c>
      <c r="D36" s="31" t="s">
        <v>637</v>
      </c>
    </row>
    <row r="37" spans="1:4">
      <c r="A37" s="10"/>
      <c r="B37" s="15"/>
      <c r="C37" s="20">
        <v>9</v>
      </c>
      <c r="D37" s="31" t="s">
        <v>351</v>
      </c>
    </row>
    <row r="38" spans="1:4">
      <c r="A38" s="10"/>
      <c r="B38" s="15"/>
      <c r="C38" s="20">
        <v>10</v>
      </c>
      <c r="D38" s="31" t="s">
        <v>246</v>
      </c>
    </row>
    <row r="39" spans="1:4">
      <c r="A39" s="11"/>
      <c r="B39" s="16"/>
      <c r="C39" s="21">
        <v>11</v>
      </c>
      <c r="D39" s="29" t="s">
        <v>627</v>
      </c>
    </row>
    <row r="40" spans="1:4">
      <c r="A40" s="8" t="s">
        <v>239</v>
      </c>
      <c r="B40" s="13">
        <v>45721</v>
      </c>
      <c r="C40" s="19">
        <v>1</v>
      </c>
      <c r="D40" s="30" t="s">
        <v>645</v>
      </c>
    </row>
    <row r="41" spans="1:4">
      <c r="A41" s="8"/>
      <c r="B41" s="13"/>
      <c r="C41" s="20">
        <v>2</v>
      </c>
      <c r="D41" s="31" t="s">
        <v>652</v>
      </c>
    </row>
    <row r="42" spans="1:4">
      <c r="A42" s="8"/>
      <c r="B42" s="13"/>
      <c r="C42" s="20">
        <v>3</v>
      </c>
      <c r="D42" s="31" t="s">
        <v>647</v>
      </c>
    </row>
    <row r="43" spans="1:4">
      <c r="A43" s="8"/>
      <c r="B43" s="13"/>
      <c r="C43" s="20">
        <v>4</v>
      </c>
      <c r="D43" s="31" t="s">
        <v>648</v>
      </c>
    </row>
    <row r="44" spans="1:4">
      <c r="A44" s="8"/>
      <c r="B44" s="13"/>
      <c r="C44" s="20">
        <v>5</v>
      </c>
      <c r="D44" s="31" t="s">
        <v>649</v>
      </c>
    </row>
    <row r="45" spans="1:4">
      <c r="A45" s="8"/>
      <c r="B45" s="13"/>
      <c r="C45" s="20">
        <v>6</v>
      </c>
      <c r="D45" s="31" t="s">
        <v>495</v>
      </c>
    </row>
    <row r="46" spans="1:4">
      <c r="A46" s="8"/>
      <c r="B46" s="13"/>
      <c r="C46" s="20">
        <v>7</v>
      </c>
      <c r="D46" s="31" t="s">
        <v>650</v>
      </c>
    </row>
    <row r="47" spans="1:4">
      <c r="A47" s="8"/>
      <c r="B47" s="13"/>
      <c r="C47" s="20">
        <v>8</v>
      </c>
      <c r="D47" s="31" t="s">
        <v>436</v>
      </c>
    </row>
    <row r="48" spans="1:4">
      <c r="A48" s="8"/>
      <c r="B48" s="13"/>
      <c r="C48" s="20">
        <v>9</v>
      </c>
      <c r="D48" s="31" t="s">
        <v>690</v>
      </c>
    </row>
    <row r="49" spans="1:4">
      <c r="A49" s="8"/>
      <c r="B49" s="13"/>
      <c r="C49" s="20">
        <v>10</v>
      </c>
      <c r="D49" s="31" t="s">
        <v>510</v>
      </c>
    </row>
    <row r="50" spans="1:4">
      <c r="A50" s="8"/>
      <c r="B50" s="13"/>
      <c r="C50" s="20">
        <v>11</v>
      </c>
      <c r="D50" s="31" t="s">
        <v>709</v>
      </c>
    </row>
    <row r="51" spans="1:4">
      <c r="A51" s="8"/>
      <c r="B51" s="13"/>
      <c r="C51" s="20">
        <v>12</v>
      </c>
      <c r="D51" s="31" t="s">
        <v>84</v>
      </c>
    </row>
    <row r="52" spans="1:4">
      <c r="A52" s="8"/>
      <c r="B52" s="13"/>
      <c r="C52" s="20">
        <v>13</v>
      </c>
      <c r="D52" s="31" t="s">
        <v>154</v>
      </c>
    </row>
    <row r="53" spans="1:4">
      <c r="A53" s="8"/>
      <c r="B53" s="13"/>
      <c r="C53" s="20">
        <v>14</v>
      </c>
      <c r="D53" s="31" t="s">
        <v>502</v>
      </c>
    </row>
    <row r="54" spans="1:4">
      <c r="A54" s="8"/>
      <c r="B54" s="13"/>
      <c r="C54" s="20">
        <v>15</v>
      </c>
      <c r="D54" s="31" t="s">
        <v>297</v>
      </c>
    </row>
    <row r="55" spans="1:4">
      <c r="A55" s="8"/>
      <c r="B55" s="13"/>
      <c r="C55" s="20">
        <v>16</v>
      </c>
      <c r="D55" s="31" t="s">
        <v>93</v>
      </c>
    </row>
    <row r="56" spans="1:4">
      <c r="A56" s="8"/>
      <c r="B56" s="13"/>
      <c r="C56" s="20">
        <v>17</v>
      </c>
      <c r="D56" s="31" t="s">
        <v>509</v>
      </c>
    </row>
    <row r="57" spans="1:4">
      <c r="A57" s="8"/>
      <c r="B57" s="13"/>
      <c r="C57" s="20">
        <v>18</v>
      </c>
      <c r="D57" s="31" t="s">
        <v>444</v>
      </c>
    </row>
    <row r="58" spans="1:4">
      <c r="A58" s="8"/>
      <c r="B58" s="13"/>
      <c r="C58" s="20">
        <v>19</v>
      </c>
      <c r="D58" s="31" t="s">
        <v>384</v>
      </c>
    </row>
    <row r="59" spans="1:4">
      <c r="A59" s="8"/>
      <c r="B59" s="13"/>
      <c r="C59" s="20">
        <v>20</v>
      </c>
      <c r="D59" s="31" t="s">
        <v>710</v>
      </c>
    </row>
    <row r="60" spans="1:4">
      <c r="A60" s="8"/>
      <c r="B60" s="13"/>
      <c r="C60" s="20">
        <v>21</v>
      </c>
      <c r="D60" s="31" t="s">
        <v>711</v>
      </c>
    </row>
    <row r="61" spans="1:4">
      <c r="A61" s="8"/>
      <c r="B61" s="13"/>
      <c r="C61" s="20">
        <v>22</v>
      </c>
      <c r="D61" s="31" t="s">
        <v>713</v>
      </c>
    </row>
    <row r="62" spans="1:4">
      <c r="A62" s="8"/>
      <c r="B62" s="13"/>
      <c r="C62" s="20">
        <v>23</v>
      </c>
      <c r="D62" s="31" t="s">
        <v>667</v>
      </c>
    </row>
    <row r="63" spans="1:4">
      <c r="A63" s="8"/>
      <c r="B63" s="13"/>
      <c r="C63" s="20">
        <v>24</v>
      </c>
      <c r="D63" s="31" t="s">
        <v>371</v>
      </c>
    </row>
    <row r="64" spans="1:4">
      <c r="A64" s="8"/>
      <c r="B64" s="13"/>
      <c r="C64" s="20">
        <v>25</v>
      </c>
      <c r="D64" s="31" t="s">
        <v>715</v>
      </c>
    </row>
    <row r="65" spans="1:4">
      <c r="A65" s="8"/>
      <c r="B65" s="13"/>
      <c r="C65" s="20">
        <v>26</v>
      </c>
      <c r="D65" s="31" t="s">
        <v>388</v>
      </c>
    </row>
    <row r="66" spans="1:4">
      <c r="A66" s="8"/>
      <c r="B66" s="13"/>
      <c r="C66" s="20">
        <v>27</v>
      </c>
      <c r="D66" s="31" t="s">
        <v>440</v>
      </c>
    </row>
    <row r="67" spans="1:4">
      <c r="A67" s="8"/>
      <c r="B67" s="13"/>
      <c r="C67" s="20">
        <v>28</v>
      </c>
      <c r="D67" s="31" t="s">
        <v>35</v>
      </c>
    </row>
    <row r="68" spans="1:4">
      <c r="A68" s="8"/>
      <c r="B68" s="13"/>
      <c r="C68" s="20">
        <v>29</v>
      </c>
      <c r="D68" s="31" t="s">
        <v>717</v>
      </c>
    </row>
    <row r="69" spans="1:4">
      <c r="A69" s="8"/>
      <c r="B69" s="13"/>
      <c r="C69" s="20">
        <v>30</v>
      </c>
      <c r="D69" s="31" t="s">
        <v>343</v>
      </c>
    </row>
    <row r="70" spans="1:4">
      <c r="A70" s="8"/>
      <c r="B70" s="13"/>
      <c r="C70" s="20">
        <v>31</v>
      </c>
      <c r="D70" s="31" t="s">
        <v>703</v>
      </c>
    </row>
    <row r="71" spans="1:4">
      <c r="A71" s="8"/>
      <c r="B71" s="13"/>
      <c r="C71" s="20">
        <v>32</v>
      </c>
      <c r="D71" s="31" t="s">
        <v>224</v>
      </c>
    </row>
    <row r="72" spans="1:4">
      <c r="A72" s="8"/>
      <c r="B72" s="13"/>
      <c r="C72" s="20">
        <v>33</v>
      </c>
      <c r="D72" s="31" t="s">
        <v>646</v>
      </c>
    </row>
    <row r="73" spans="1:4">
      <c r="A73" s="8"/>
      <c r="B73" s="13"/>
      <c r="C73" s="20">
        <v>34</v>
      </c>
      <c r="D73" s="31" t="s">
        <v>666</v>
      </c>
    </row>
    <row r="74" spans="1:4">
      <c r="A74" s="8"/>
      <c r="B74" s="13"/>
      <c r="C74" s="20">
        <v>35</v>
      </c>
      <c r="D74" s="31" t="s">
        <v>521</v>
      </c>
    </row>
    <row r="75" spans="1:4">
      <c r="A75" s="8"/>
      <c r="B75" s="13"/>
      <c r="C75" s="20">
        <v>36</v>
      </c>
      <c r="D75" s="31" t="s">
        <v>508</v>
      </c>
    </row>
    <row r="76" spans="1:4">
      <c r="A76" s="8"/>
      <c r="B76" s="13"/>
      <c r="C76" s="20">
        <v>37</v>
      </c>
      <c r="D76" s="31" t="s">
        <v>127</v>
      </c>
    </row>
    <row r="77" spans="1:4">
      <c r="A77" s="8"/>
      <c r="B77" s="13"/>
      <c r="C77" s="20">
        <v>38</v>
      </c>
      <c r="D77" s="31" t="s">
        <v>643</v>
      </c>
    </row>
    <row r="78" spans="1:4">
      <c r="A78" s="8"/>
      <c r="B78" s="13"/>
      <c r="C78" s="20">
        <v>39</v>
      </c>
      <c r="D78" s="31" t="s">
        <v>83</v>
      </c>
    </row>
    <row r="79" spans="1:4">
      <c r="A79" s="8"/>
      <c r="B79" s="13"/>
      <c r="C79" s="20">
        <v>40</v>
      </c>
      <c r="D79" s="31" t="s">
        <v>644</v>
      </c>
    </row>
    <row r="80" spans="1:4">
      <c r="A80" s="8"/>
      <c r="B80" s="13"/>
      <c r="C80" s="20">
        <v>41</v>
      </c>
      <c r="D80" s="31" t="s">
        <v>304</v>
      </c>
    </row>
    <row r="81" spans="1:7" ht="27">
      <c r="A81" s="8"/>
      <c r="B81" s="13"/>
      <c r="C81" s="20">
        <v>42</v>
      </c>
      <c r="D81" s="31" t="s">
        <v>714</v>
      </c>
      <c r="G81" s="32" t="s">
        <v>59</v>
      </c>
    </row>
    <row r="82" spans="1:7">
      <c r="A82" s="8"/>
      <c r="B82" s="13"/>
      <c r="C82" s="21">
        <v>43</v>
      </c>
      <c r="D82" s="29" t="s">
        <v>412</v>
      </c>
    </row>
  </sheetData>
  <mergeCells count="9">
    <mergeCell ref="A1:B1"/>
    <mergeCell ref="A6:A20"/>
    <mergeCell ref="B6:B20"/>
    <mergeCell ref="A21:A28"/>
    <mergeCell ref="B21:B28"/>
    <mergeCell ref="A29:A39"/>
    <mergeCell ref="B29:B39"/>
    <mergeCell ref="A40:A82"/>
    <mergeCell ref="B40:B82"/>
  </mergeCells>
  <phoneticPr fontId="23"/>
  <pageMargins left="0.70866141732283472" right="0.70866141732283472" top="0.74803149606299213" bottom="0.74803149606299213" header="0.31496062992125984" footer="0.31496062992125984"/>
  <pageSetup paperSize="9" fitToWidth="1" fitToHeight="1" orientation="portrait" usePrinterDefaults="1" r:id="rId1"/>
  <headerFooter>
    <oddHeader>&amp;LVer1.4の変更内容</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8"/>
  <sheetViews>
    <sheetView tabSelected="1" workbookViewId="0">
      <selection sqref="A1:G1"/>
    </sheetView>
  </sheetViews>
  <sheetFormatPr defaultRowHeight="13.5"/>
  <cols>
    <col min="2" max="2" width="17.5" customWidth="1"/>
    <col min="3" max="3" width="23.375" customWidth="1"/>
    <col min="4" max="4" width="20.875" customWidth="1"/>
    <col min="5" max="5" width="21" customWidth="1"/>
    <col min="6" max="6" width="18.375" customWidth="1"/>
  </cols>
  <sheetData>
    <row r="1" spans="1:8" ht="34.5" customHeight="1">
      <c r="A1" s="33" t="s">
        <v>731</v>
      </c>
      <c r="B1" s="33"/>
      <c r="C1" s="33"/>
      <c r="D1" s="33"/>
      <c r="E1" s="33"/>
      <c r="F1" s="33"/>
      <c r="G1" s="33"/>
    </row>
    <row r="2" spans="1:8">
      <c r="A2" t="s">
        <v>596</v>
      </c>
    </row>
    <row r="4" spans="1:8" ht="18.75" customHeight="1">
      <c r="A4" s="34" t="s">
        <v>446</v>
      </c>
      <c r="B4" s="41"/>
      <c r="C4" s="47"/>
      <c r="D4" s="54"/>
    </row>
    <row r="5" spans="1:8" ht="30" customHeight="1">
      <c r="A5" s="35"/>
      <c r="B5" s="42" t="s">
        <v>112</v>
      </c>
      <c r="C5" s="48" t="s">
        <v>497</v>
      </c>
      <c r="D5" s="55"/>
      <c r="E5" s="42" t="s">
        <v>716</v>
      </c>
      <c r="F5" s="35" t="s">
        <v>156</v>
      </c>
      <c r="G5" s="35" t="s">
        <v>157</v>
      </c>
    </row>
    <row r="6" spans="1:8" ht="42" customHeight="1">
      <c r="A6" s="36" t="s">
        <v>185</v>
      </c>
      <c r="B6" s="43" t="s">
        <v>723</v>
      </c>
      <c r="C6" s="49" t="s">
        <v>498</v>
      </c>
      <c r="D6" s="56"/>
      <c r="E6" s="44"/>
      <c r="F6" s="44"/>
      <c r="G6" s="66"/>
    </row>
    <row r="7" spans="1:8" ht="30" customHeight="1">
      <c r="A7" s="37"/>
      <c r="B7" s="37" t="s">
        <v>724</v>
      </c>
      <c r="C7" s="50" t="s">
        <v>727</v>
      </c>
      <c r="D7" s="57"/>
      <c r="E7" s="37" t="s">
        <v>207</v>
      </c>
      <c r="F7" s="63" t="s">
        <v>712</v>
      </c>
    </row>
    <row r="8" spans="1:8" ht="42.75" customHeight="1">
      <c r="A8" s="36" t="s">
        <v>185</v>
      </c>
      <c r="B8" s="44"/>
      <c r="C8" s="49" t="s">
        <v>498</v>
      </c>
      <c r="D8" s="56"/>
      <c r="E8" s="44"/>
      <c r="F8" s="64" t="s">
        <v>681</v>
      </c>
    </row>
    <row r="9" spans="1:8" ht="21.75" customHeight="1">
      <c r="A9" s="38"/>
      <c r="B9" s="45" t="s">
        <v>722</v>
      </c>
      <c r="C9" s="45"/>
      <c r="D9" s="45"/>
      <c r="E9" s="45"/>
    </row>
    <row r="10" spans="1:8" ht="21.75" customHeight="1">
      <c r="A10" s="39"/>
      <c r="B10" s="35" t="s">
        <v>720</v>
      </c>
      <c r="C10" s="35" t="s">
        <v>638</v>
      </c>
      <c r="D10" s="35" t="s">
        <v>602</v>
      </c>
      <c r="E10" s="35" t="s">
        <v>721</v>
      </c>
    </row>
    <row r="11" spans="1:8" ht="42.75" customHeight="1">
      <c r="A11" s="40" t="s">
        <v>185</v>
      </c>
      <c r="B11" s="46"/>
      <c r="C11" s="46"/>
      <c r="D11" s="46"/>
      <c r="E11" s="61"/>
    </row>
    <row r="14" spans="1:8" ht="22.5" customHeight="1">
      <c r="A14" s="34" t="s">
        <v>356</v>
      </c>
      <c r="B14" s="34"/>
      <c r="C14" s="47"/>
      <c r="D14" s="54"/>
    </row>
    <row r="15" spans="1:8" ht="30" customHeight="1">
      <c r="A15" s="35"/>
      <c r="B15" s="42" t="s">
        <v>112</v>
      </c>
      <c r="C15" s="42" t="s">
        <v>725</v>
      </c>
      <c r="D15" s="58" t="s">
        <v>728</v>
      </c>
      <c r="E15" s="62"/>
      <c r="F15" s="35" t="s">
        <v>730</v>
      </c>
      <c r="G15" s="35" t="s">
        <v>157</v>
      </c>
      <c r="H15" s="35" t="s">
        <v>382</v>
      </c>
    </row>
    <row r="16" spans="1:8" ht="74.25" customHeight="1">
      <c r="A16" s="36" t="s">
        <v>185</v>
      </c>
      <c r="B16" s="43" t="s">
        <v>723</v>
      </c>
      <c r="C16" s="51" t="s">
        <v>726</v>
      </c>
      <c r="D16" s="53"/>
      <c r="E16" s="60"/>
      <c r="F16" s="44"/>
      <c r="G16" s="44"/>
      <c r="H16" s="66"/>
    </row>
    <row r="17" spans="1:8" ht="30" customHeight="1">
      <c r="A17" s="37"/>
      <c r="B17" s="37" t="s">
        <v>724</v>
      </c>
      <c r="C17" s="52" t="s">
        <v>692</v>
      </c>
      <c r="D17" s="59"/>
      <c r="E17" s="37" t="s">
        <v>207</v>
      </c>
      <c r="F17" s="37" t="s">
        <v>124</v>
      </c>
      <c r="G17" s="67" t="s">
        <v>500</v>
      </c>
      <c r="H17" s="67"/>
    </row>
    <row r="18" spans="1:8" ht="51.75" customHeight="1">
      <c r="A18" s="36" t="s">
        <v>185</v>
      </c>
      <c r="B18" s="44"/>
      <c r="C18" s="53"/>
      <c r="D18" s="60"/>
      <c r="E18" s="44" t="s">
        <v>498</v>
      </c>
      <c r="F18" s="65" t="s">
        <v>435</v>
      </c>
      <c r="G18" s="65" t="s">
        <v>702</v>
      </c>
      <c r="H18" s="68"/>
    </row>
    <row r="19" spans="1:8" ht="30" customHeight="1"/>
    <row r="20" spans="1:8" ht="30" customHeight="1"/>
  </sheetData>
  <mergeCells count="14">
    <mergeCell ref="A1:G1"/>
    <mergeCell ref="C5:D5"/>
    <mergeCell ref="C6:D6"/>
    <mergeCell ref="C7:D7"/>
    <mergeCell ref="C8:D8"/>
    <mergeCell ref="B9:E9"/>
    <mergeCell ref="A14:B14"/>
    <mergeCell ref="D15:E15"/>
    <mergeCell ref="D16:E16"/>
    <mergeCell ref="C17:D17"/>
    <mergeCell ref="G17:H17"/>
    <mergeCell ref="C18:D18"/>
    <mergeCell ref="G18:H18"/>
    <mergeCell ref="A9:A10"/>
  </mergeCells>
  <phoneticPr fontId="28" type="Hiragana"/>
  <pageMargins left="0.7" right="0.7" top="0.75" bottom="0.75" header="0.3" footer="0.3"/>
  <pageSetup paperSize="9" scale="9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14"/>
  <sheetViews>
    <sheetView topLeftCell="M1" workbookViewId="0">
      <selection activeCell="Z4" sqref="Z4:Z7"/>
    </sheetView>
  </sheetViews>
  <sheetFormatPr defaultRowHeight="13.5"/>
  <cols>
    <col min="1" max="1" width="3.75" customWidth="1"/>
    <col min="2" max="2" width="11.625" customWidth="1"/>
    <col min="3" max="3" width="17.375" customWidth="1"/>
    <col min="5" max="5" width="14.125" customWidth="1"/>
    <col min="12" max="12" width="10.125" customWidth="1"/>
    <col min="15" max="15" width="14.75" customWidth="1"/>
    <col min="16" max="16" width="17.125" customWidth="1"/>
    <col min="24" max="24" width="11.625" customWidth="1"/>
    <col min="25" max="25" width="11.5" customWidth="1"/>
    <col min="27" max="27" width="12" customWidth="1"/>
    <col min="29" max="29" width="10.875" customWidth="1"/>
    <col min="30" max="30" width="23.5" customWidth="1"/>
    <col min="33" max="34" width="13.25" customWidth="1"/>
    <col min="35" max="35" width="17.5" customWidth="1"/>
    <col min="36" max="36" width="16" customWidth="1"/>
    <col min="37" max="37" width="10.875" customWidth="1"/>
    <col min="38" max="38" width="8.125" customWidth="1"/>
    <col min="41" max="41" width="14.375" customWidth="1"/>
    <col min="44" max="44" width="14.125" customWidth="1"/>
  </cols>
  <sheetData>
    <row r="1" spans="1:47" ht="21">
      <c r="A1" s="69" t="s">
        <v>749</v>
      </c>
      <c r="B1" s="69"/>
      <c r="C1" s="69"/>
      <c r="D1" s="69"/>
      <c r="E1" s="69"/>
      <c r="F1" s="69"/>
      <c r="G1" s="69"/>
      <c r="H1" s="69"/>
      <c r="I1" s="69"/>
      <c r="O1" s="33" t="s">
        <v>750</v>
      </c>
      <c r="P1" s="33"/>
      <c r="Q1" s="33"/>
      <c r="R1" s="33"/>
      <c r="S1" s="33"/>
      <c r="T1" s="33"/>
      <c r="U1" s="33"/>
      <c r="V1" s="33"/>
      <c r="W1" s="33"/>
      <c r="AB1" s="33" t="s">
        <v>698</v>
      </c>
      <c r="AC1" s="33"/>
      <c r="AD1" s="33"/>
      <c r="AE1" s="33"/>
      <c r="AF1" s="33"/>
      <c r="AG1" s="33"/>
      <c r="AH1" s="33"/>
      <c r="AI1" s="33"/>
      <c r="AJ1" s="33"/>
      <c r="AM1" s="33" t="s">
        <v>751</v>
      </c>
      <c r="AN1" s="33"/>
      <c r="AO1" s="33"/>
      <c r="AP1" s="33"/>
      <c r="AQ1" s="33"/>
      <c r="AR1" s="33"/>
      <c r="AS1" s="33"/>
      <c r="AT1" s="33"/>
      <c r="AU1" s="33"/>
    </row>
    <row r="2" spans="1:47">
      <c r="AI2" s="78" t="s">
        <v>745</v>
      </c>
      <c r="AJ2" s="78"/>
      <c r="AK2" s="78"/>
      <c r="AL2" s="78"/>
      <c r="AM2" s="122" t="s">
        <v>147</v>
      </c>
      <c r="AN2" s="127"/>
      <c r="AO2" s="127"/>
      <c r="AP2" s="137" t="s">
        <v>760</v>
      </c>
      <c r="AQ2" s="138"/>
      <c r="AR2" s="138"/>
    </row>
    <row r="3" spans="1:47" ht="33" customHeight="1">
      <c r="A3" s="70" t="s">
        <v>218</v>
      </c>
      <c r="B3" s="35" t="s">
        <v>160</v>
      </c>
      <c r="C3" s="75" t="s">
        <v>581</v>
      </c>
      <c r="D3" s="78" t="s">
        <v>281</v>
      </c>
      <c r="E3" s="78"/>
      <c r="F3" s="35" t="s">
        <v>138</v>
      </c>
      <c r="G3" s="35" t="s">
        <v>140</v>
      </c>
      <c r="H3" s="35" t="s">
        <v>71</v>
      </c>
      <c r="I3" s="35" t="s">
        <v>141</v>
      </c>
      <c r="J3" s="42" t="s">
        <v>250</v>
      </c>
      <c r="K3" s="35" t="s">
        <v>718</v>
      </c>
      <c r="L3" s="35" t="s">
        <v>181</v>
      </c>
      <c r="M3" s="42" t="s">
        <v>732</v>
      </c>
      <c r="N3" s="42" t="s">
        <v>205</v>
      </c>
      <c r="O3" s="35" t="s">
        <v>357</v>
      </c>
      <c r="P3" s="35" t="s">
        <v>267</v>
      </c>
      <c r="Q3" s="42" t="s">
        <v>737</v>
      </c>
      <c r="R3" s="42" t="s">
        <v>738</v>
      </c>
      <c r="S3" s="35" t="s">
        <v>355</v>
      </c>
      <c r="T3" s="35" t="s">
        <v>437</v>
      </c>
      <c r="U3" s="35" t="s">
        <v>336</v>
      </c>
      <c r="V3" s="42" t="s">
        <v>606</v>
      </c>
      <c r="W3" s="35" t="s">
        <v>483</v>
      </c>
      <c r="X3" s="42" t="s">
        <v>763</v>
      </c>
      <c r="Y3" s="42" t="s">
        <v>485</v>
      </c>
      <c r="Z3" s="42" t="s">
        <v>764</v>
      </c>
      <c r="AA3" s="42" t="s">
        <v>482</v>
      </c>
      <c r="AB3" s="35" t="s">
        <v>484</v>
      </c>
      <c r="AC3" s="42" t="s">
        <v>150</v>
      </c>
      <c r="AD3" s="118" t="s">
        <v>683</v>
      </c>
      <c r="AE3" s="35" t="s">
        <v>288</v>
      </c>
      <c r="AF3" s="42" t="s">
        <v>490</v>
      </c>
      <c r="AG3" s="42" t="s">
        <v>743</v>
      </c>
      <c r="AH3" s="42" t="s">
        <v>747</v>
      </c>
      <c r="AI3" s="35" t="s">
        <v>721</v>
      </c>
      <c r="AJ3" s="35" t="s">
        <v>720</v>
      </c>
      <c r="AK3" s="35" t="s">
        <v>744</v>
      </c>
      <c r="AL3" s="75" t="s">
        <v>206</v>
      </c>
      <c r="AM3" s="123"/>
      <c r="AN3" s="128"/>
      <c r="AO3" s="128"/>
      <c r="AP3" s="138"/>
      <c r="AQ3" s="138"/>
      <c r="AR3" s="138"/>
    </row>
    <row r="4" spans="1:47" ht="101.25" customHeight="1">
      <c r="A4" s="71">
        <v>1</v>
      </c>
      <c r="B4" s="72" t="s">
        <v>736</v>
      </c>
      <c r="C4" s="76" t="s">
        <v>607</v>
      </c>
      <c r="D4" s="79" t="s">
        <v>411</v>
      </c>
      <c r="E4" s="80"/>
      <c r="F4" s="81"/>
      <c r="G4" s="84"/>
      <c r="H4" s="84"/>
      <c r="I4" s="84"/>
      <c r="J4" s="84"/>
      <c r="K4" s="87"/>
      <c r="L4" s="90" t="s">
        <v>735</v>
      </c>
      <c r="M4" s="93"/>
      <c r="N4" s="96"/>
      <c r="O4" s="99" t="s">
        <v>733</v>
      </c>
      <c r="P4" s="105" t="s">
        <v>761</v>
      </c>
      <c r="Q4" s="84"/>
      <c r="R4" s="84"/>
      <c r="S4" s="109" t="s">
        <v>739</v>
      </c>
      <c r="T4" s="109" t="s">
        <v>120</v>
      </c>
      <c r="U4" s="109" t="s">
        <v>739</v>
      </c>
      <c r="V4" s="105" t="s">
        <v>740</v>
      </c>
      <c r="W4" s="105" t="s">
        <v>269</v>
      </c>
      <c r="X4" s="105" t="s">
        <v>741</v>
      </c>
      <c r="Y4" s="112" t="s">
        <v>639</v>
      </c>
      <c r="Z4" s="112"/>
      <c r="AA4" s="115" t="s">
        <v>668</v>
      </c>
      <c r="AB4" s="99" t="s">
        <v>269</v>
      </c>
      <c r="AC4" s="105" t="s">
        <v>742</v>
      </c>
      <c r="AD4" s="112" t="s">
        <v>352</v>
      </c>
      <c r="AE4" s="109" t="s">
        <v>125</v>
      </c>
      <c r="AF4" s="119" t="s">
        <v>465</v>
      </c>
      <c r="AG4" s="84"/>
      <c r="AH4" s="87"/>
      <c r="AI4" s="81"/>
      <c r="AJ4" s="84"/>
      <c r="AK4" s="87"/>
      <c r="AL4" s="120"/>
      <c r="AM4" s="124" t="s">
        <v>178</v>
      </c>
      <c r="AN4" s="129" t="s">
        <v>136</v>
      </c>
      <c r="AO4" s="133"/>
      <c r="AP4" s="124" t="s">
        <v>178</v>
      </c>
      <c r="AQ4" s="129" t="s">
        <v>136</v>
      </c>
      <c r="AR4" s="133"/>
    </row>
    <row r="5" spans="1:47" ht="101.25" customHeight="1">
      <c r="A5" s="71">
        <v>2</v>
      </c>
      <c r="B5" s="73" t="s">
        <v>736</v>
      </c>
      <c r="C5" s="76" t="s">
        <v>607</v>
      </c>
      <c r="D5" s="79" t="s">
        <v>411</v>
      </c>
      <c r="E5" s="80"/>
      <c r="F5" s="82"/>
      <c r="G5" s="85"/>
      <c r="H5" s="85"/>
      <c r="I5" s="85"/>
      <c r="J5" s="85"/>
      <c r="K5" s="88"/>
      <c r="L5" s="91" t="s">
        <v>735</v>
      </c>
      <c r="M5" s="94"/>
      <c r="N5" s="97"/>
      <c r="O5" s="100" t="s">
        <v>733</v>
      </c>
      <c r="P5" s="106" t="s">
        <v>761</v>
      </c>
      <c r="Q5" s="85"/>
      <c r="R5" s="85"/>
      <c r="S5" s="110" t="s">
        <v>739</v>
      </c>
      <c r="T5" s="110" t="s">
        <v>120</v>
      </c>
      <c r="U5" s="110" t="s">
        <v>739</v>
      </c>
      <c r="V5" s="106" t="s">
        <v>740</v>
      </c>
      <c r="W5" s="106" t="s">
        <v>269</v>
      </c>
      <c r="X5" s="106" t="s">
        <v>741</v>
      </c>
      <c r="Y5" s="113" t="s">
        <v>639</v>
      </c>
      <c r="Z5" s="113"/>
      <c r="AA5" s="116" t="s">
        <v>668</v>
      </c>
      <c r="AB5" s="100" t="s">
        <v>269</v>
      </c>
      <c r="AC5" s="106" t="s">
        <v>742</v>
      </c>
      <c r="AD5" s="113" t="s">
        <v>352</v>
      </c>
      <c r="AE5" s="110" t="s">
        <v>125</v>
      </c>
      <c r="AF5" s="85"/>
      <c r="AG5" s="85"/>
      <c r="AH5" s="88"/>
      <c r="AI5" s="82"/>
      <c r="AJ5" s="85"/>
      <c r="AK5" s="88"/>
      <c r="AL5" s="120"/>
      <c r="AM5" s="124" t="s">
        <v>486</v>
      </c>
      <c r="AN5" s="130"/>
      <c r="AO5" s="134"/>
      <c r="AP5" s="124" t="s">
        <v>486</v>
      </c>
      <c r="AQ5" s="130"/>
      <c r="AR5" s="134"/>
    </row>
    <row r="6" spans="1:47" ht="101.25" customHeight="1">
      <c r="A6" s="71">
        <v>3</v>
      </c>
      <c r="B6" s="73" t="s">
        <v>736</v>
      </c>
      <c r="C6" s="76" t="s">
        <v>607</v>
      </c>
      <c r="D6" s="79" t="s">
        <v>411</v>
      </c>
      <c r="E6" s="80"/>
      <c r="F6" s="82"/>
      <c r="G6" s="85"/>
      <c r="H6" s="85"/>
      <c r="I6" s="85"/>
      <c r="J6" s="85"/>
      <c r="K6" s="88"/>
      <c r="L6" s="91" t="s">
        <v>735</v>
      </c>
      <c r="M6" s="94"/>
      <c r="N6" s="97"/>
      <c r="O6" s="100" t="s">
        <v>733</v>
      </c>
      <c r="P6" s="106" t="s">
        <v>761</v>
      </c>
      <c r="Q6" s="85"/>
      <c r="R6" s="85"/>
      <c r="S6" s="110" t="s">
        <v>739</v>
      </c>
      <c r="T6" s="110" t="s">
        <v>120</v>
      </c>
      <c r="U6" s="110" t="s">
        <v>739</v>
      </c>
      <c r="V6" s="106" t="s">
        <v>740</v>
      </c>
      <c r="W6" s="106" t="s">
        <v>269</v>
      </c>
      <c r="X6" s="106" t="s">
        <v>741</v>
      </c>
      <c r="Y6" s="113" t="s">
        <v>639</v>
      </c>
      <c r="Z6" s="113"/>
      <c r="AA6" s="116" t="s">
        <v>668</v>
      </c>
      <c r="AB6" s="100" t="s">
        <v>269</v>
      </c>
      <c r="AC6" s="106" t="s">
        <v>742</v>
      </c>
      <c r="AD6" s="113" t="s">
        <v>352</v>
      </c>
      <c r="AE6" s="110" t="s">
        <v>125</v>
      </c>
      <c r="AF6" s="85"/>
      <c r="AG6" s="85"/>
      <c r="AH6" s="88"/>
      <c r="AI6" s="82"/>
      <c r="AJ6" s="85"/>
      <c r="AK6" s="88"/>
      <c r="AL6" s="120"/>
      <c r="AM6" s="125" t="s">
        <v>746</v>
      </c>
      <c r="AN6" s="131"/>
      <c r="AO6" s="135"/>
      <c r="AP6" s="125" t="s">
        <v>746</v>
      </c>
      <c r="AQ6" s="131"/>
      <c r="AR6" s="135"/>
    </row>
    <row r="7" spans="1:47" ht="101.25" customHeight="1">
      <c r="A7" s="71">
        <v>4</v>
      </c>
      <c r="B7" s="74" t="s">
        <v>736</v>
      </c>
      <c r="C7" s="76" t="s">
        <v>607</v>
      </c>
      <c r="D7" s="79" t="s">
        <v>411</v>
      </c>
      <c r="E7" s="80"/>
      <c r="F7" s="83"/>
      <c r="G7" s="86"/>
      <c r="H7" s="86"/>
      <c r="I7" s="86"/>
      <c r="J7" s="86"/>
      <c r="K7" s="89"/>
      <c r="L7" s="92" t="s">
        <v>735</v>
      </c>
      <c r="M7" s="95"/>
      <c r="N7" s="98"/>
      <c r="O7" s="101" t="s">
        <v>733</v>
      </c>
      <c r="P7" s="107" t="s">
        <v>761</v>
      </c>
      <c r="Q7" s="86"/>
      <c r="R7" s="86"/>
      <c r="S7" s="111" t="s">
        <v>739</v>
      </c>
      <c r="T7" s="111" t="s">
        <v>120</v>
      </c>
      <c r="U7" s="111" t="s">
        <v>739</v>
      </c>
      <c r="V7" s="107" t="s">
        <v>740</v>
      </c>
      <c r="W7" s="107" t="s">
        <v>269</v>
      </c>
      <c r="X7" s="107" t="s">
        <v>741</v>
      </c>
      <c r="Y7" s="114" t="s">
        <v>639</v>
      </c>
      <c r="Z7" s="114"/>
      <c r="AA7" s="117" t="s">
        <v>668</v>
      </c>
      <c r="AB7" s="101" t="s">
        <v>269</v>
      </c>
      <c r="AC7" s="107" t="s">
        <v>742</v>
      </c>
      <c r="AD7" s="114" t="s">
        <v>352</v>
      </c>
      <c r="AE7" s="111" t="s">
        <v>125</v>
      </c>
      <c r="AF7" s="86"/>
      <c r="AG7" s="86"/>
      <c r="AH7" s="89"/>
      <c r="AI7" s="83"/>
      <c r="AJ7" s="86"/>
      <c r="AK7" s="89"/>
      <c r="AL7" s="121"/>
      <c r="AM7" s="126" t="s">
        <v>762</v>
      </c>
      <c r="AN7" s="132"/>
      <c r="AO7" s="136"/>
      <c r="AP7" s="136"/>
      <c r="AQ7" s="136"/>
      <c r="AR7" s="139"/>
    </row>
    <row r="8" spans="1:47">
      <c r="C8" s="77" t="s">
        <v>678</v>
      </c>
      <c r="D8" s="77"/>
      <c r="E8" s="77"/>
      <c r="O8" s="77" t="s">
        <v>654</v>
      </c>
      <c r="P8" s="77"/>
    </row>
    <row r="9" spans="1:47" ht="15.75" customHeight="1">
      <c r="C9" t="s">
        <v>616</v>
      </c>
      <c r="D9" t="s">
        <v>209</v>
      </c>
      <c r="O9" s="102" t="s">
        <v>765</v>
      </c>
      <c r="P9" s="103"/>
      <c r="Q9" s="103"/>
      <c r="R9" s="103"/>
      <c r="S9" s="103"/>
      <c r="T9" s="103"/>
      <c r="U9" s="103"/>
      <c r="V9" s="103"/>
      <c r="W9" s="103"/>
      <c r="X9" s="103"/>
      <c r="Y9" s="103"/>
      <c r="Z9" s="103"/>
      <c r="AA9" s="103"/>
    </row>
    <row r="10" spans="1:47" ht="15.75" customHeight="1">
      <c r="D10" t="s">
        <v>734</v>
      </c>
      <c r="O10" s="103"/>
      <c r="P10" s="103"/>
      <c r="Q10" s="103"/>
      <c r="R10" s="103"/>
      <c r="S10" s="103"/>
      <c r="T10" s="103"/>
      <c r="U10" s="103"/>
      <c r="V10" s="103"/>
      <c r="W10" s="103"/>
      <c r="X10" s="103"/>
      <c r="Y10" s="103"/>
      <c r="Z10" s="103"/>
      <c r="AA10" s="103"/>
    </row>
    <row r="11" spans="1:47" ht="15.75" customHeight="1">
      <c r="D11" t="s">
        <v>402</v>
      </c>
      <c r="O11" s="102" t="s">
        <v>766</v>
      </c>
      <c r="P11" s="103"/>
      <c r="Q11" s="103"/>
      <c r="R11" s="103"/>
      <c r="S11" s="103"/>
      <c r="T11" s="103"/>
      <c r="U11" s="103"/>
      <c r="V11" s="103"/>
      <c r="W11" s="103"/>
      <c r="X11" s="103"/>
      <c r="Y11" s="103"/>
      <c r="Z11" s="103"/>
      <c r="AA11" s="103"/>
    </row>
    <row r="12" spans="1:47" ht="15.75" customHeight="1">
      <c r="D12" t="s">
        <v>184</v>
      </c>
      <c r="O12" s="103"/>
      <c r="P12" s="103"/>
      <c r="Q12" s="103"/>
      <c r="R12" s="103"/>
      <c r="S12" s="103"/>
      <c r="T12" s="103"/>
      <c r="U12" s="103"/>
      <c r="V12" s="103"/>
      <c r="W12" s="103"/>
      <c r="X12" s="103"/>
      <c r="Y12" s="103"/>
      <c r="Z12" s="103"/>
      <c r="AA12" s="103"/>
    </row>
    <row r="13" spans="1:47" ht="15.75" customHeight="1">
      <c r="C13" t="s">
        <v>676</v>
      </c>
      <c r="D13" t="s">
        <v>428</v>
      </c>
      <c r="O13" s="104" t="s">
        <v>767</v>
      </c>
      <c r="P13" s="108"/>
      <c r="Q13" s="108"/>
      <c r="R13" s="108"/>
      <c r="S13" s="108"/>
      <c r="T13" s="108"/>
      <c r="U13" s="108"/>
      <c r="V13" s="108"/>
      <c r="W13" s="108"/>
      <c r="X13" s="108"/>
      <c r="Y13" s="108"/>
      <c r="Z13" s="108"/>
      <c r="AA13" s="108"/>
    </row>
    <row r="14" spans="1:47" ht="15.75" customHeight="1">
      <c r="O14" s="104" t="s">
        <v>46</v>
      </c>
      <c r="P14" s="108"/>
      <c r="Q14" s="108"/>
      <c r="R14" s="108"/>
      <c r="S14" s="108"/>
      <c r="T14" s="108"/>
      <c r="U14" s="108"/>
      <c r="V14" s="108"/>
      <c r="W14" s="108"/>
      <c r="X14" s="108"/>
      <c r="Y14" s="108"/>
      <c r="Z14" s="108"/>
      <c r="AA14" s="108"/>
    </row>
  </sheetData>
  <mergeCells count="21">
    <mergeCell ref="O1:W1"/>
    <mergeCell ref="AB1:AJ1"/>
    <mergeCell ref="AM1:AU1"/>
    <mergeCell ref="AI2:AL2"/>
    <mergeCell ref="D3:E3"/>
    <mergeCell ref="D4:E4"/>
    <mergeCell ref="AN4:AO4"/>
    <mergeCell ref="AQ4:AR4"/>
    <mergeCell ref="D5:E5"/>
    <mergeCell ref="AN5:AO5"/>
    <mergeCell ref="AQ5:AR5"/>
    <mergeCell ref="D6:E6"/>
    <mergeCell ref="AN6:AO6"/>
    <mergeCell ref="AQ6:AR6"/>
    <mergeCell ref="D7:E7"/>
    <mergeCell ref="AM7:AN7"/>
    <mergeCell ref="AO7:AR7"/>
    <mergeCell ref="AM2:AO3"/>
    <mergeCell ref="AP2:AR3"/>
    <mergeCell ref="O9:AA10"/>
    <mergeCell ref="O11:AA12"/>
  </mergeCells>
  <phoneticPr fontId="28" type="Hiragana"/>
  <pageMargins left="0.50314960629921257" right="0.30629921259842519" top="0.35629921259842523" bottom="0.15944881889763782"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T58"/>
  <sheetViews>
    <sheetView workbookViewId="0">
      <selection activeCell="B1" sqref="B1"/>
    </sheetView>
  </sheetViews>
  <sheetFormatPr defaultRowHeight="13.5"/>
  <cols>
    <col min="1" max="1" width="4.25" customWidth="1"/>
    <col min="2" max="2" width="13.75" customWidth="1"/>
    <col min="6" max="6" width="8.25" customWidth="1"/>
    <col min="8" max="8" width="6.5" customWidth="1"/>
    <col min="9" max="9" width="9.25" customWidth="1"/>
    <col min="10" max="10" width="7.75" customWidth="1"/>
    <col min="11" max="11" width="10.25" customWidth="1"/>
    <col min="12" max="12" width="8.25" customWidth="1"/>
    <col min="13" max="13" width="7.875" customWidth="1"/>
    <col min="17" max="17" width="5.75" customWidth="1"/>
    <col min="19" max="19" width="7.25" customWidth="1"/>
    <col min="20" max="20" width="7.75" customWidth="1"/>
    <col min="27" max="27" width="21.875" customWidth="1"/>
  </cols>
  <sheetData>
    <row r="1" spans="2:16" ht="28.5">
      <c r="B1" s="140" t="s">
        <v>682</v>
      </c>
    </row>
    <row r="3" spans="2:16" ht="23.25" customHeight="1">
      <c r="B3" s="141" t="s">
        <v>265</v>
      </c>
    </row>
    <row r="4" spans="2:16" ht="23.25" customHeight="1">
      <c r="B4" s="142"/>
      <c r="C4" t="s">
        <v>752</v>
      </c>
    </row>
    <row r="5" spans="2:16" ht="23.25" customHeight="1">
      <c r="B5" s="143"/>
      <c r="C5" t="s">
        <v>719</v>
      </c>
    </row>
    <row r="6" spans="2:16" ht="14.25" customHeight="1">
      <c r="B6" s="144"/>
    </row>
    <row r="7" spans="2:16" ht="18.75" customHeight="1">
      <c r="B7" s="145" t="s">
        <v>186</v>
      </c>
    </row>
    <row r="8" spans="2:16" ht="18.75" customHeight="1">
      <c r="B8" t="s">
        <v>200</v>
      </c>
    </row>
    <row r="9" spans="2:16" ht="30.75" customHeight="1">
      <c r="B9" s="137" t="s">
        <v>34</v>
      </c>
      <c r="C9" s="137"/>
      <c r="D9" s="138" t="s">
        <v>182</v>
      </c>
      <c r="E9" s="138"/>
      <c r="F9" s="138"/>
      <c r="G9" s="138"/>
      <c r="H9" s="138"/>
      <c r="I9" s="138"/>
      <c r="J9" s="137" t="s">
        <v>291</v>
      </c>
      <c r="K9" s="137"/>
      <c r="L9" s="137"/>
      <c r="M9" s="137"/>
      <c r="N9" s="137"/>
      <c r="O9" s="137"/>
      <c r="P9" s="150" t="s">
        <v>62</v>
      </c>
    </row>
    <row r="10" spans="2:16" ht="14.25">
      <c r="B10" s="146"/>
      <c r="C10" s="146"/>
      <c r="D10" s="150"/>
      <c r="E10" s="150"/>
      <c r="F10" s="150"/>
      <c r="G10" s="150"/>
      <c r="H10" s="150"/>
      <c r="I10" s="150"/>
      <c r="J10" s="150" t="s">
        <v>287</v>
      </c>
      <c r="K10" s="150"/>
      <c r="L10" s="150"/>
      <c r="M10" s="150" t="s">
        <v>289</v>
      </c>
      <c r="N10" s="150"/>
      <c r="O10" s="150"/>
      <c r="P10" s="268"/>
    </row>
    <row r="11" spans="2:16" ht="29.25" customHeight="1">
      <c r="B11" s="147"/>
      <c r="C11" s="164"/>
      <c r="D11" s="181"/>
      <c r="E11" s="193"/>
      <c r="F11" s="193"/>
      <c r="G11" s="193"/>
      <c r="H11" s="193"/>
      <c r="I11" s="164"/>
      <c r="J11" s="181"/>
      <c r="K11" s="193"/>
      <c r="L11" s="164"/>
      <c r="M11" s="181"/>
      <c r="N11" s="193"/>
      <c r="O11" s="164"/>
      <c r="P11" s="87"/>
    </row>
    <row r="12" spans="2:16" ht="29.25" customHeight="1">
      <c r="B12" s="148"/>
      <c r="C12" s="165"/>
      <c r="D12" s="182"/>
      <c r="E12" s="194"/>
      <c r="F12" s="194"/>
      <c r="G12" s="194"/>
      <c r="H12" s="194"/>
      <c r="I12" s="165"/>
      <c r="J12" s="182"/>
      <c r="K12" s="194"/>
      <c r="L12" s="165"/>
      <c r="M12" s="182"/>
      <c r="N12" s="194"/>
      <c r="O12" s="165"/>
      <c r="P12" s="88"/>
    </row>
    <row r="13" spans="2:16" ht="29.25" customHeight="1">
      <c r="B13" s="149"/>
      <c r="C13" s="166"/>
      <c r="D13" s="183"/>
      <c r="E13" s="195"/>
      <c r="F13" s="195"/>
      <c r="G13" s="195"/>
      <c r="H13" s="195"/>
      <c r="I13" s="166"/>
      <c r="J13" s="183"/>
      <c r="K13" s="195"/>
      <c r="L13" s="166"/>
      <c r="M13" s="183"/>
      <c r="N13" s="195"/>
      <c r="O13" s="166"/>
      <c r="P13" s="89"/>
    </row>
    <row r="15" spans="2:16" ht="19.5" customHeight="1">
      <c r="B15" t="s">
        <v>753</v>
      </c>
    </row>
    <row r="16" spans="2:16">
      <c r="B16" s="138" t="s">
        <v>43</v>
      </c>
      <c r="C16" s="138"/>
      <c r="D16" s="138" t="s">
        <v>4</v>
      </c>
      <c r="E16" s="138"/>
      <c r="F16" s="138"/>
      <c r="G16" s="138"/>
      <c r="H16" s="138"/>
      <c r="I16" s="138"/>
      <c r="J16" s="138"/>
      <c r="K16" s="138"/>
      <c r="L16" s="138"/>
      <c r="M16" s="138"/>
      <c r="N16" s="138" t="s">
        <v>62</v>
      </c>
      <c r="O16" s="138"/>
      <c r="P16" s="138"/>
    </row>
    <row r="17" spans="2:20" ht="14.25">
      <c r="B17" s="150"/>
      <c r="C17" s="150"/>
      <c r="D17" s="150" t="s">
        <v>287</v>
      </c>
      <c r="E17" s="150"/>
      <c r="F17" s="150"/>
      <c r="G17" s="150"/>
      <c r="H17" s="150"/>
      <c r="I17" s="150" t="s">
        <v>289</v>
      </c>
      <c r="J17" s="150"/>
      <c r="K17" s="150"/>
      <c r="L17" s="150"/>
      <c r="M17" s="150"/>
      <c r="N17" s="150"/>
      <c r="O17" s="150"/>
      <c r="P17" s="150"/>
    </row>
    <row r="18" spans="2:20" ht="24.75" customHeight="1">
      <c r="B18" s="151" t="s">
        <v>188</v>
      </c>
      <c r="C18" s="167"/>
      <c r="D18" s="167" t="s">
        <v>754</v>
      </c>
      <c r="E18" s="167"/>
      <c r="F18" s="167"/>
      <c r="G18" s="167"/>
      <c r="H18" s="167"/>
      <c r="I18" s="167" t="s">
        <v>748</v>
      </c>
      <c r="J18" s="167"/>
      <c r="K18" s="167"/>
      <c r="L18" s="167"/>
      <c r="M18" s="167"/>
      <c r="N18" s="167"/>
      <c r="O18" s="167"/>
      <c r="P18" s="269"/>
    </row>
    <row r="19" spans="2:20" ht="24.75" customHeight="1">
      <c r="B19" s="152" t="s">
        <v>192</v>
      </c>
      <c r="C19" s="168"/>
      <c r="D19" s="168" t="s">
        <v>754</v>
      </c>
      <c r="E19" s="168"/>
      <c r="F19" s="168"/>
      <c r="G19" s="168"/>
      <c r="H19" s="168"/>
      <c r="I19" s="168" t="s">
        <v>748</v>
      </c>
      <c r="J19" s="168"/>
      <c r="K19" s="168"/>
      <c r="L19" s="168"/>
      <c r="M19" s="168"/>
      <c r="N19" s="168"/>
      <c r="O19" s="168"/>
      <c r="P19" s="270"/>
    </row>
    <row r="20" spans="2:20" ht="24.75" customHeight="1">
      <c r="B20" s="153" t="s">
        <v>196</v>
      </c>
      <c r="C20" s="169"/>
      <c r="D20" s="169" t="s">
        <v>754</v>
      </c>
      <c r="E20" s="169"/>
      <c r="F20" s="169"/>
      <c r="G20" s="169"/>
      <c r="H20" s="169"/>
      <c r="I20" s="169" t="s">
        <v>748</v>
      </c>
      <c r="J20" s="169"/>
      <c r="K20" s="169"/>
      <c r="L20" s="169"/>
      <c r="M20" s="169"/>
      <c r="N20" s="169"/>
      <c r="O20" s="169"/>
      <c r="P20" s="271"/>
    </row>
    <row r="21" spans="2:20">
      <c r="D21" s="184"/>
      <c r="E21" s="184"/>
      <c r="F21" s="184"/>
      <c r="G21" s="184"/>
      <c r="H21" s="184"/>
      <c r="I21" s="184"/>
    </row>
    <row r="22" spans="2:20" ht="19.5" customHeight="1">
      <c r="B22" t="s">
        <v>204</v>
      </c>
    </row>
    <row r="23" spans="2:20" ht="14.25">
      <c r="B23" s="154" t="s">
        <v>243</v>
      </c>
      <c r="C23" s="170"/>
      <c r="D23" s="170"/>
      <c r="E23" s="170"/>
      <c r="F23" s="170"/>
      <c r="G23" s="170"/>
      <c r="H23" s="217"/>
      <c r="I23" s="58" t="s">
        <v>755</v>
      </c>
      <c r="J23" s="232"/>
      <c r="K23" s="232"/>
      <c r="L23" s="232"/>
      <c r="M23" s="232"/>
      <c r="N23" s="232"/>
      <c r="O23" s="232"/>
      <c r="P23" s="62"/>
    </row>
    <row r="24" spans="2:20" ht="90" customHeight="1">
      <c r="B24" s="155"/>
      <c r="C24" s="136"/>
      <c r="D24" s="136"/>
      <c r="E24" s="136"/>
      <c r="F24" s="136"/>
      <c r="G24" s="136"/>
      <c r="H24" s="139"/>
      <c r="I24" s="155"/>
      <c r="J24" s="136"/>
      <c r="K24" s="136"/>
      <c r="L24" s="136"/>
      <c r="M24" s="136"/>
      <c r="N24" s="136"/>
      <c r="O24" s="136"/>
      <c r="P24" s="139"/>
    </row>
    <row r="27" spans="2:20" ht="23.25" customHeight="1">
      <c r="B27" s="156" t="s">
        <v>247</v>
      </c>
    </row>
    <row r="28" spans="2:20" ht="15.75" customHeight="1">
      <c r="B28" s="157" t="s">
        <v>11</v>
      </c>
      <c r="C28" s="171"/>
      <c r="D28" s="185"/>
      <c r="E28" s="157" t="s">
        <v>382</v>
      </c>
      <c r="F28" s="185"/>
      <c r="G28" s="157" t="s">
        <v>156</v>
      </c>
      <c r="H28" s="171"/>
      <c r="I28" s="171"/>
      <c r="J28" s="185"/>
      <c r="K28" s="239" t="s">
        <v>157</v>
      </c>
      <c r="L28" s="244"/>
      <c r="M28" s="255" t="s">
        <v>387</v>
      </c>
      <c r="N28" s="239" t="s">
        <v>381</v>
      </c>
      <c r="O28" s="244"/>
      <c r="P28" s="272" t="s">
        <v>380</v>
      </c>
      <c r="Q28" s="277"/>
    </row>
    <row r="29" spans="2:20" ht="15.75" customHeight="1">
      <c r="B29" s="158"/>
      <c r="C29" s="172"/>
      <c r="D29" s="186"/>
      <c r="E29" s="158"/>
      <c r="F29" s="186"/>
      <c r="G29" s="158"/>
      <c r="H29" s="172"/>
      <c r="I29" s="172"/>
      <c r="J29" s="186"/>
      <c r="K29" s="240"/>
      <c r="L29" s="245"/>
      <c r="M29" s="256"/>
      <c r="N29" s="240"/>
      <c r="O29" s="245"/>
      <c r="P29" s="273"/>
      <c r="Q29" s="278"/>
    </row>
    <row r="30" spans="2:20" ht="15" customHeight="1">
      <c r="B30" s="159" t="s">
        <v>756</v>
      </c>
      <c r="C30" s="173"/>
      <c r="D30" s="187"/>
      <c r="E30" s="196" t="s">
        <v>379</v>
      </c>
      <c r="F30" s="204" t="s">
        <v>378</v>
      </c>
      <c r="G30" s="209"/>
      <c r="H30" s="209"/>
      <c r="I30" s="209"/>
      <c r="J30" s="209"/>
      <c r="K30" s="209"/>
      <c r="L30" s="209"/>
      <c r="M30" s="209"/>
      <c r="N30" s="261"/>
      <c r="O30" s="204" t="s">
        <v>261</v>
      </c>
      <c r="P30" s="209"/>
      <c r="Q30" s="261"/>
      <c r="R30" s="280" t="s">
        <v>264</v>
      </c>
      <c r="S30" s="281"/>
      <c r="T30" s="283"/>
    </row>
    <row r="31" spans="2:20" ht="15" customHeight="1">
      <c r="B31" s="159"/>
      <c r="C31" s="173"/>
      <c r="D31" s="187"/>
      <c r="E31" s="196"/>
      <c r="F31" s="204"/>
      <c r="G31" s="209"/>
      <c r="H31" s="209"/>
      <c r="I31" s="209"/>
      <c r="J31" s="209"/>
      <c r="K31" s="209"/>
      <c r="L31" s="209"/>
      <c r="M31" s="209"/>
      <c r="N31" s="261"/>
      <c r="O31" s="204"/>
      <c r="P31" s="209"/>
      <c r="Q31" s="261"/>
      <c r="R31" s="204"/>
      <c r="S31" s="209"/>
      <c r="T31" s="261"/>
    </row>
    <row r="32" spans="2:20" ht="15" customHeight="1">
      <c r="B32" s="160"/>
      <c r="C32" s="174"/>
      <c r="D32" s="188"/>
      <c r="E32" s="197" t="s">
        <v>299</v>
      </c>
      <c r="F32" s="205" t="s">
        <v>339</v>
      </c>
      <c r="G32" s="210"/>
      <c r="H32" s="210"/>
      <c r="I32" s="224"/>
      <c r="J32" s="224"/>
      <c r="K32" s="224"/>
      <c r="L32" s="224"/>
      <c r="M32" s="224"/>
      <c r="N32" s="262"/>
      <c r="O32" s="205" t="s">
        <v>266</v>
      </c>
      <c r="P32" s="224"/>
      <c r="Q32" s="262"/>
      <c r="R32" s="205" t="s">
        <v>268</v>
      </c>
      <c r="S32" s="224"/>
      <c r="T32" s="262"/>
    </row>
    <row r="33" spans="2:20" ht="25.5" customHeight="1">
      <c r="B33" s="75" t="s">
        <v>496</v>
      </c>
      <c r="C33" s="175"/>
      <c r="D33" s="189" t="s">
        <v>69</v>
      </c>
      <c r="E33" s="198" t="s">
        <v>270</v>
      </c>
      <c r="F33" s="206" t="s">
        <v>202</v>
      </c>
      <c r="G33" s="211" t="s">
        <v>139</v>
      </c>
      <c r="H33" s="218"/>
      <c r="I33" s="225" t="s">
        <v>386</v>
      </c>
      <c r="J33" s="233"/>
      <c r="K33" s="233"/>
      <c r="L33" s="246"/>
      <c r="M33" s="122" t="s">
        <v>274</v>
      </c>
      <c r="N33" s="263"/>
      <c r="O33" s="125" t="s">
        <v>277</v>
      </c>
      <c r="P33" s="246" t="s">
        <v>278</v>
      </c>
      <c r="Q33" s="246"/>
      <c r="R33" s="125" t="s">
        <v>277</v>
      </c>
      <c r="S33" s="246" t="s">
        <v>278</v>
      </c>
      <c r="T33" s="246"/>
    </row>
    <row r="34" spans="2:20" ht="25.5" customHeight="1">
      <c r="B34" s="161" t="s">
        <v>172</v>
      </c>
      <c r="C34" s="176"/>
      <c r="D34" s="190" t="s">
        <v>69</v>
      </c>
      <c r="E34" s="199"/>
      <c r="F34" s="206"/>
      <c r="G34" s="212"/>
      <c r="H34" s="219"/>
      <c r="I34" s="226" t="s">
        <v>656</v>
      </c>
      <c r="J34" s="227"/>
      <c r="K34" s="241" t="s">
        <v>389</v>
      </c>
      <c r="L34" s="247" t="s">
        <v>139</v>
      </c>
      <c r="M34" s="257"/>
      <c r="N34" s="257"/>
      <c r="O34" s="81"/>
      <c r="P34" s="171"/>
      <c r="Q34" s="185"/>
      <c r="R34" s="81"/>
      <c r="S34" s="171"/>
      <c r="T34" s="185"/>
    </row>
    <row r="35" spans="2:20" ht="25.5" customHeight="1">
      <c r="B35" s="161" t="s">
        <v>279</v>
      </c>
      <c r="C35" s="177"/>
      <c r="D35" s="191" t="s">
        <v>69</v>
      </c>
      <c r="E35" s="200"/>
      <c r="I35" s="227"/>
      <c r="J35" s="227"/>
      <c r="K35" s="241"/>
      <c r="L35" s="248"/>
      <c r="M35" s="216"/>
      <c r="N35" s="264" t="s">
        <v>374</v>
      </c>
      <c r="O35" s="82"/>
      <c r="P35" s="163"/>
      <c r="Q35" s="279"/>
      <c r="R35" s="82"/>
      <c r="S35" s="163"/>
      <c r="T35" s="279"/>
    </row>
    <row r="36" spans="2:20" ht="25.5" customHeight="1">
      <c r="E36" s="201"/>
      <c r="I36" s="228" t="s">
        <v>757</v>
      </c>
      <c r="J36" s="228"/>
      <c r="K36" s="242" t="s">
        <v>347</v>
      </c>
      <c r="L36" s="248" t="s">
        <v>139</v>
      </c>
      <c r="O36" s="82"/>
      <c r="P36" s="163"/>
      <c r="Q36" s="279"/>
      <c r="R36" s="82"/>
      <c r="S36" s="163"/>
      <c r="T36" s="279"/>
    </row>
    <row r="37" spans="2:20" ht="25.5" customHeight="1">
      <c r="E37" s="201"/>
      <c r="I37" s="228"/>
      <c r="J37" s="228"/>
      <c r="K37" s="242"/>
      <c r="L37" s="248"/>
      <c r="O37" s="82"/>
      <c r="P37" s="163"/>
      <c r="Q37" s="279"/>
      <c r="R37" s="82"/>
      <c r="S37" s="163"/>
      <c r="T37" s="279"/>
    </row>
    <row r="38" spans="2:20" ht="25.5" customHeight="1">
      <c r="E38" s="201"/>
      <c r="I38" s="228"/>
      <c r="J38" s="228"/>
      <c r="K38" s="242" t="s">
        <v>155</v>
      </c>
      <c r="L38" s="248" t="s">
        <v>139</v>
      </c>
      <c r="O38" s="82"/>
      <c r="P38" s="163"/>
      <c r="Q38" s="279"/>
      <c r="R38" s="82"/>
      <c r="S38" s="163"/>
      <c r="T38" s="279"/>
    </row>
    <row r="39" spans="2:20" ht="25.5" customHeight="1">
      <c r="E39" s="201"/>
      <c r="I39" s="228"/>
      <c r="J39" s="228"/>
      <c r="K39" s="242"/>
      <c r="L39" s="249"/>
      <c r="O39" s="83"/>
      <c r="P39" s="172"/>
      <c r="Q39" s="186"/>
      <c r="R39" s="83"/>
      <c r="S39" s="172"/>
      <c r="T39" s="186"/>
    </row>
    <row r="40" spans="2:20" ht="25.5" customHeight="1">
      <c r="E40" s="202"/>
      <c r="I40" s="229" t="s">
        <v>370</v>
      </c>
      <c r="J40" s="234"/>
      <c r="K40" s="243"/>
      <c r="L40" s="250" t="s">
        <v>139</v>
      </c>
      <c r="M40" t="s">
        <v>498</v>
      </c>
      <c r="P40" s="274"/>
      <c r="Q40" s="274"/>
    </row>
    <row r="41" spans="2:20" ht="20.25" customHeight="1">
      <c r="I41" s="78" t="s">
        <v>706</v>
      </c>
      <c r="J41" s="78"/>
      <c r="K41" s="78"/>
      <c r="L41" s="78"/>
      <c r="M41" s="78"/>
    </row>
    <row r="42" spans="2:20" ht="29.25" customHeight="1">
      <c r="I42" s="125" t="s">
        <v>119</v>
      </c>
      <c r="J42" s="235" t="s">
        <v>232</v>
      </c>
      <c r="K42" s="235"/>
      <c r="L42" s="251" t="s">
        <v>759</v>
      </c>
      <c r="M42" s="251"/>
      <c r="N42" s="265" t="s">
        <v>103</v>
      </c>
      <c r="O42" s="103"/>
      <c r="P42" s="103"/>
      <c r="Q42" s="103"/>
      <c r="R42" s="103"/>
      <c r="S42" s="103"/>
      <c r="T42" s="103"/>
    </row>
    <row r="43" spans="2:20" ht="21" customHeight="1">
      <c r="I43" s="81"/>
      <c r="J43" s="236"/>
      <c r="K43" s="236"/>
      <c r="L43" s="236"/>
      <c r="M43" s="258"/>
      <c r="N43" s="103"/>
      <c r="O43" s="103"/>
      <c r="P43" s="103"/>
      <c r="Q43" s="103"/>
      <c r="R43" s="103"/>
      <c r="S43" s="103"/>
      <c r="T43" s="103"/>
    </row>
    <row r="44" spans="2:20" ht="21" customHeight="1">
      <c r="I44" s="82"/>
      <c r="J44" s="237"/>
      <c r="K44" s="237"/>
      <c r="L44" s="237"/>
      <c r="M44" s="259"/>
      <c r="N44" s="103"/>
      <c r="O44" s="103"/>
      <c r="P44" s="103"/>
      <c r="Q44" s="103"/>
      <c r="R44" s="103"/>
      <c r="S44" s="103"/>
      <c r="T44" s="103"/>
    </row>
    <row r="45" spans="2:20" ht="21" customHeight="1">
      <c r="I45" s="83"/>
      <c r="J45" s="238"/>
      <c r="K45" s="238"/>
      <c r="L45" s="238"/>
      <c r="M45" s="260"/>
      <c r="N45" s="103"/>
      <c r="O45" s="103"/>
      <c r="P45" s="103"/>
      <c r="Q45" s="103"/>
      <c r="R45" s="103"/>
      <c r="S45" s="103"/>
      <c r="T45" s="103"/>
    </row>
    <row r="47" spans="2:20" ht="14.25"/>
    <row r="48" spans="2:20" ht="29.25" customHeight="1">
      <c r="B48" s="161" t="s">
        <v>72</v>
      </c>
      <c r="C48" s="178"/>
      <c r="D48" s="178"/>
      <c r="E48" s="178"/>
      <c r="F48" s="178"/>
      <c r="G48" s="178"/>
      <c r="H48" s="220"/>
      <c r="I48" s="230"/>
      <c r="J48" s="230"/>
      <c r="K48" s="230"/>
      <c r="L48" s="230"/>
      <c r="M48" s="230"/>
      <c r="N48" s="230"/>
      <c r="O48" s="230"/>
      <c r="P48" s="230"/>
      <c r="Q48" s="230"/>
      <c r="R48" s="230"/>
      <c r="S48" s="230"/>
      <c r="T48" s="284"/>
    </row>
    <row r="50" spans="2:20">
      <c r="B50" t="s">
        <v>272</v>
      </c>
      <c r="N50" t="s">
        <v>665</v>
      </c>
    </row>
    <row r="51" spans="2:20" ht="14.25">
      <c r="B51" s="75"/>
      <c r="C51" s="179" t="s">
        <v>358</v>
      </c>
      <c r="D51" s="192"/>
      <c r="E51" s="203"/>
      <c r="F51" s="35" t="s">
        <v>408</v>
      </c>
      <c r="G51" s="213" t="s">
        <v>298</v>
      </c>
      <c r="H51" s="213"/>
      <c r="I51" s="213"/>
      <c r="J51" s="213"/>
      <c r="K51" s="213"/>
      <c r="L51" s="213"/>
      <c r="N51" s="75"/>
      <c r="O51" s="233" t="s">
        <v>358</v>
      </c>
      <c r="P51" s="233"/>
      <c r="Q51" s="233"/>
      <c r="R51" s="233"/>
      <c r="S51" s="233"/>
      <c r="T51" s="125" t="s">
        <v>408</v>
      </c>
    </row>
    <row r="52" spans="2:20" ht="42.75" customHeight="1">
      <c r="B52" s="162" t="s">
        <v>128</v>
      </c>
      <c r="C52" s="180" t="s">
        <v>131</v>
      </c>
      <c r="D52" s="180"/>
      <c r="E52" s="129"/>
      <c r="F52" s="207"/>
      <c r="G52" s="121"/>
      <c r="H52" s="121"/>
      <c r="I52" s="121"/>
      <c r="J52" s="121"/>
      <c r="K52" s="121"/>
      <c r="L52" s="120"/>
      <c r="N52" s="79" t="s">
        <v>423</v>
      </c>
      <c r="O52" s="106" t="s">
        <v>694</v>
      </c>
      <c r="P52" s="106"/>
      <c r="Q52" s="106"/>
      <c r="R52" s="106"/>
      <c r="S52" s="282"/>
      <c r="T52" s="285"/>
    </row>
    <row r="53" spans="2:20" ht="42.75" customHeight="1">
      <c r="B53" s="163" t="s">
        <v>3</v>
      </c>
      <c r="C53" s="180" t="s">
        <v>707</v>
      </c>
      <c r="D53" s="180"/>
      <c r="E53" s="129"/>
      <c r="F53" s="201"/>
      <c r="G53" s="214" t="s">
        <v>377</v>
      </c>
      <c r="H53" s="221"/>
      <c r="I53" s="221"/>
      <c r="J53" s="221"/>
      <c r="K53" s="221"/>
      <c r="L53" s="252"/>
      <c r="N53" s="79" t="s">
        <v>359</v>
      </c>
      <c r="O53" s="266" t="s">
        <v>92</v>
      </c>
      <c r="P53" s="275"/>
      <c r="Q53" s="275"/>
      <c r="R53" s="275"/>
      <c r="S53" s="275"/>
      <c r="T53" s="286"/>
    </row>
    <row r="54" spans="2:20">
      <c r="B54" s="163"/>
      <c r="C54" s="180"/>
      <c r="D54" s="180"/>
      <c r="E54" s="129"/>
      <c r="F54" s="201"/>
      <c r="G54" s="215" t="s">
        <v>758</v>
      </c>
      <c r="H54" s="222" t="s">
        <v>491</v>
      </c>
      <c r="I54" s="184"/>
      <c r="J54" s="184"/>
      <c r="K54" s="184"/>
      <c r="L54" s="253" t="s">
        <v>380</v>
      </c>
      <c r="N54" s="79"/>
      <c r="O54" s="267"/>
      <c r="P54" s="276"/>
      <c r="Q54" s="276"/>
      <c r="R54" s="276"/>
      <c r="S54" s="276"/>
      <c r="T54" s="287"/>
    </row>
    <row r="55" spans="2:20">
      <c r="B55" s="163"/>
      <c r="C55" s="180"/>
      <c r="D55" s="180"/>
      <c r="E55" s="129"/>
      <c r="F55" s="201"/>
      <c r="G55" s="216"/>
      <c r="H55" s="223"/>
      <c r="I55" s="231"/>
      <c r="J55" s="231"/>
      <c r="K55" s="231"/>
      <c r="L55" s="254"/>
      <c r="N55" s="79" t="s">
        <v>249</v>
      </c>
      <c r="O55" s="266" t="s">
        <v>421</v>
      </c>
      <c r="P55" s="275"/>
      <c r="Q55" s="275"/>
      <c r="R55" s="275"/>
      <c r="S55" s="275"/>
      <c r="T55" s="286"/>
    </row>
    <row r="56" spans="2:20" ht="48.75" customHeight="1">
      <c r="B56" s="163"/>
      <c r="C56" s="180" t="s">
        <v>664</v>
      </c>
      <c r="D56" s="180"/>
      <c r="E56" s="129"/>
      <c r="F56" s="208"/>
      <c r="G56" s="121"/>
      <c r="H56" s="121"/>
      <c r="I56" s="121"/>
      <c r="J56" s="121"/>
      <c r="K56" s="121"/>
      <c r="L56" s="120"/>
      <c r="N56" s="79"/>
      <c r="O56" s="267"/>
      <c r="P56" s="276"/>
      <c r="Q56" s="276"/>
      <c r="R56" s="276"/>
      <c r="S56" s="276"/>
      <c r="T56" s="287"/>
    </row>
    <row r="57" spans="2:20" ht="21" customHeight="1">
      <c r="N57" s="79" t="s">
        <v>76</v>
      </c>
      <c r="O57" s="266" t="s">
        <v>431</v>
      </c>
      <c r="P57" s="275"/>
      <c r="Q57" s="275"/>
      <c r="R57" s="275"/>
      <c r="S57" s="275"/>
      <c r="T57" s="286"/>
    </row>
    <row r="58" spans="2:20" ht="21" customHeight="1">
      <c r="N58" s="79"/>
      <c r="O58" s="267"/>
      <c r="P58" s="276"/>
      <c r="Q58" s="276"/>
      <c r="R58" s="276"/>
      <c r="S58" s="276"/>
      <c r="T58" s="288"/>
    </row>
  </sheetData>
  <mergeCells count="117">
    <mergeCell ref="J9:O9"/>
    <mergeCell ref="J10:L10"/>
    <mergeCell ref="M10:O10"/>
    <mergeCell ref="B11:C11"/>
    <mergeCell ref="D11:I11"/>
    <mergeCell ref="J11:L11"/>
    <mergeCell ref="M11:O11"/>
    <mergeCell ref="B12:C12"/>
    <mergeCell ref="D12:I12"/>
    <mergeCell ref="J12:L12"/>
    <mergeCell ref="M12:O12"/>
    <mergeCell ref="B13:C13"/>
    <mergeCell ref="D13:I13"/>
    <mergeCell ref="J13:L13"/>
    <mergeCell ref="M13:O13"/>
    <mergeCell ref="D16:M16"/>
    <mergeCell ref="D17:H17"/>
    <mergeCell ref="I17:M17"/>
    <mergeCell ref="B18:C18"/>
    <mergeCell ref="D18:H18"/>
    <mergeCell ref="I18:M18"/>
    <mergeCell ref="N18:P18"/>
    <mergeCell ref="B19:C19"/>
    <mergeCell ref="D19:H19"/>
    <mergeCell ref="I19:M19"/>
    <mergeCell ref="N19:P19"/>
    <mergeCell ref="B20:C20"/>
    <mergeCell ref="D20:H20"/>
    <mergeCell ref="I20:M20"/>
    <mergeCell ref="N20:P20"/>
    <mergeCell ref="D21:F21"/>
    <mergeCell ref="G21:I21"/>
    <mergeCell ref="B23:H23"/>
    <mergeCell ref="I23:P23"/>
    <mergeCell ref="B24:H24"/>
    <mergeCell ref="I24:P24"/>
    <mergeCell ref="I33:L33"/>
    <mergeCell ref="P33:Q33"/>
    <mergeCell ref="S33:T33"/>
    <mergeCell ref="P34:Q34"/>
    <mergeCell ref="S34:T34"/>
    <mergeCell ref="P35:Q35"/>
    <mergeCell ref="S35:T35"/>
    <mergeCell ref="P36:Q36"/>
    <mergeCell ref="S36:T36"/>
    <mergeCell ref="P37:Q37"/>
    <mergeCell ref="S37:T37"/>
    <mergeCell ref="P38:Q38"/>
    <mergeCell ref="S38:T38"/>
    <mergeCell ref="P39:Q39"/>
    <mergeCell ref="S39:T39"/>
    <mergeCell ref="I40:K40"/>
    <mergeCell ref="P40:Q40"/>
    <mergeCell ref="I41:M41"/>
    <mergeCell ref="J42:K42"/>
    <mergeCell ref="L42:M42"/>
    <mergeCell ref="J43:K43"/>
    <mergeCell ref="L43:M43"/>
    <mergeCell ref="J44:K44"/>
    <mergeCell ref="L44:M44"/>
    <mergeCell ref="J45:K45"/>
    <mergeCell ref="L45:M45"/>
    <mergeCell ref="C51:E51"/>
    <mergeCell ref="G51:L51"/>
    <mergeCell ref="O51:S51"/>
    <mergeCell ref="C52:E52"/>
    <mergeCell ref="O52:S52"/>
    <mergeCell ref="G53:L53"/>
    <mergeCell ref="C56:E56"/>
    <mergeCell ref="B4:B5"/>
    <mergeCell ref="B9:C10"/>
    <mergeCell ref="D9:I10"/>
    <mergeCell ref="P9:P10"/>
    <mergeCell ref="B16:C17"/>
    <mergeCell ref="N16:P17"/>
    <mergeCell ref="B28:D29"/>
    <mergeCell ref="E28:F29"/>
    <mergeCell ref="G28:J29"/>
    <mergeCell ref="K28:L29"/>
    <mergeCell ref="M28:M29"/>
    <mergeCell ref="N28:O29"/>
    <mergeCell ref="P28:Q29"/>
    <mergeCell ref="B30:D32"/>
    <mergeCell ref="E30:E31"/>
    <mergeCell ref="F30:N31"/>
    <mergeCell ref="O30:Q31"/>
    <mergeCell ref="R30:T31"/>
    <mergeCell ref="E33:E34"/>
    <mergeCell ref="F33:F34"/>
    <mergeCell ref="G33:H34"/>
    <mergeCell ref="M33:N34"/>
    <mergeCell ref="I34:J35"/>
    <mergeCell ref="K34:K35"/>
    <mergeCell ref="L34:L35"/>
    <mergeCell ref="E35:E40"/>
    <mergeCell ref="I36:J39"/>
    <mergeCell ref="K36:K37"/>
    <mergeCell ref="L36:L37"/>
    <mergeCell ref="K38:K39"/>
    <mergeCell ref="L38:L39"/>
    <mergeCell ref="N42:T45"/>
    <mergeCell ref="B53:B56"/>
    <mergeCell ref="C53:E55"/>
    <mergeCell ref="F53:F55"/>
    <mergeCell ref="N53:N54"/>
    <mergeCell ref="O53:S54"/>
    <mergeCell ref="T53:T54"/>
    <mergeCell ref="H54:H55"/>
    <mergeCell ref="I54:J55"/>
    <mergeCell ref="K54:K55"/>
    <mergeCell ref="L54:L55"/>
    <mergeCell ref="N55:N56"/>
    <mergeCell ref="O55:S56"/>
    <mergeCell ref="T55:T56"/>
    <mergeCell ref="N57:N58"/>
    <mergeCell ref="O57:S58"/>
    <mergeCell ref="T57:T58"/>
  </mergeCells>
  <phoneticPr fontId="28" type="Hiragana"/>
  <pageMargins left="0.23622047244094488" right="0.23622047244094488" top="0.74803149606299213" bottom="0.74803149606299213" header="0.31496062992125984" footer="0.31496062992125984"/>
  <pageSetup paperSize="9" scale="59"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17"/>
  <sheetViews>
    <sheetView workbookViewId="0">
      <selection activeCell="L13" sqref="L13"/>
    </sheetView>
  </sheetViews>
  <sheetFormatPr defaultRowHeight="13.5"/>
  <cols>
    <col min="41" max="42" width="15.375" bestFit="1" customWidth="1"/>
  </cols>
  <sheetData>
    <row r="1" spans="1:42">
      <c r="A1" s="290" t="s">
        <v>394</v>
      </c>
    </row>
    <row r="2" spans="1:42" s="289" customFormat="1">
      <c r="A2" s="290"/>
      <c r="B2" s="290"/>
      <c r="C2" s="290"/>
      <c r="D2" s="290"/>
      <c r="E2" s="290"/>
      <c r="F2" s="290"/>
      <c r="G2" s="290"/>
      <c r="H2" s="290"/>
      <c r="I2" s="290"/>
      <c r="J2" s="290"/>
      <c r="K2" s="290"/>
      <c r="L2" s="290"/>
      <c r="M2" s="296" t="s">
        <v>195</v>
      </c>
      <c r="N2" s="296"/>
      <c r="O2" s="296"/>
      <c r="P2" s="296"/>
      <c r="Q2" s="296"/>
      <c r="R2" s="296"/>
      <c r="S2" s="296"/>
      <c r="T2" s="296"/>
      <c r="U2" s="296"/>
      <c r="V2" s="296"/>
      <c r="W2" s="296"/>
      <c r="X2" s="296"/>
      <c r="Y2" s="296"/>
      <c r="Z2" s="296"/>
      <c r="AA2" s="301" t="s">
        <v>525</v>
      </c>
      <c r="AB2" s="301"/>
      <c r="AC2" s="301"/>
      <c r="AD2" s="301"/>
      <c r="AE2" s="301"/>
      <c r="AF2" s="301"/>
      <c r="AG2" s="301"/>
      <c r="AH2" s="301"/>
      <c r="AI2" s="301"/>
      <c r="AJ2" s="301"/>
      <c r="AK2" s="301"/>
      <c r="AL2" s="301"/>
      <c r="AM2" s="301"/>
      <c r="AN2" s="301"/>
      <c r="AO2" s="305" t="s">
        <v>573</v>
      </c>
      <c r="AP2" s="305"/>
    </row>
    <row r="3" spans="1:42" s="289" customFormat="1">
      <c r="A3" s="290"/>
      <c r="B3" s="290"/>
      <c r="C3" s="290"/>
      <c r="D3" s="290"/>
      <c r="E3" s="290"/>
      <c r="F3" s="290"/>
      <c r="G3" s="290"/>
      <c r="H3" s="290"/>
      <c r="I3" s="290"/>
      <c r="J3" s="290"/>
      <c r="K3" s="290"/>
      <c r="L3" s="290"/>
      <c r="M3" s="296"/>
      <c r="N3" s="296"/>
      <c r="O3" s="296"/>
      <c r="P3" s="296"/>
      <c r="Q3" s="296"/>
      <c r="R3" s="296"/>
      <c r="S3" s="296"/>
      <c r="T3" s="296"/>
      <c r="U3" s="296"/>
      <c r="V3" s="296"/>
      <c r="W3" s="296"/>
      <c r="X3" s="296"/>
      <c r="Y3" s="296"/>
      <c r="Z3" s="296"/>
      <c r="AA3" s="301"/>
      <c r="AB3" s="301"/>
      <c r="AC3" s="301"/>
      <c r="AD3" s="301"/>
      <c r="AE3" s="301"/>
      <c r="AF3" s="301"/>
      <c r="AG3" s="301"/>
      <c r="AH3" s="301"/>
      <c r="AI3" s="301"/>
      <c r="AJ3" s="301"/>
      <c r="AK3" s="301"/>
      <c r="AL3" s="301"/>
      <c r="AM3" s="301"/>
      <c r="AN3" s="301"/>
      <c r="AO3" s="305"/>
      <c r="AP3" s="305"/>
    </row>
    <row r="4" spans="1:42" s="289" customFormat="1" ht="94.5">
      <c r="A4" s="291" t="s">
        <v>574</v>
      </c>
      <c r="B4" s="291" t="s">
        <v>121</v>
      </c>
      <c r="C4" s="291" t="s">
        <v>576</v>
      </c>
      <c r="D4" s="291" t="s">
        <v>44</v>
      </c>
      <c r="E4" s="291" t="s">
        <v>578</v>
      </c>
      <c r="F4" s="291" t="s">
        <v>503</v>
      </c>
      <c r="G4" s="291" t="s">
        <v>280</v>
      </c>
      <c r="H4" s="291" t="s">
        <v>494</v>
      </c>
      <c r="I4" s="291" t="s">
        <v>579</v>
      </c>
      <c r="J4" s="291" t="s">
        <v>580</v>
      </c>
      <c r="K4" s="291" t="s">
        <v>99</v>
      </c>
      <c r="L4" s="291" t="s">
        <v>582</v>
      </c>
      <c r="M4" s="291" t="s">
        <v>121</v>
      </c>
      <c r="N4" s="291" t="s">
        <v>449</v>
      </c>
      <c r="O4" s="291" t="s">
        <v>504</v>
      </c>
      <c r="P4" s="291" t="s">
        <v>285</v>
      </c>
      <c r="Q4" s="291" t="s">
        <v>157</v>
      </c>
      <c r="R4" s="291" t="s">
        <v>494</v>
      </c>
      <c r="S4" s="291" t="s">
        <v>579</v>
      </c>
      <c r="T4" s="291" t="s">
        <v>583</v>
      </c>
      <c r="U4" s="291" t="s">
        <v>585</v>
      </c>
      <c r="V4" s="291" t="s">
        <v>252</v>
      </c>
      <c r="W4" s="291" t="s">
        <v>586</v>
      </c>
      <c r="X4" s="291" t="s">
        <v>548</v>
      </c>
      <c r="Y4" s="291" t="s">
        <v>587</v>
      </c>
      <c r="Z4" s="300" t="s">
        <v>588</v>
      </c>
      <c r="AA4" s="291" t="s">
        <v>216</v>
      </c>
      <c r="AB4" s="291" t="s">
        <v>516</v>
      </c>
      <c r="AC4" s="291" t="s">
        <v>488</v>
      </c>
      <c r="AD4" s="291" t="s">
        <v>153</v>
      </c>
      <c r="AE4" s="291" t="s">
        <v>589</v>
      </c>
      <c r="AF4" s="291" t="s">
        <v>143</v>
      </c>
      <c r="AG4" s="291" t="s">
        <v>539</v>
      </c>
      <c r="AH4" s="291" t="s">
        <v>540</v>
      </c>
      <c r="AI4" s="291" t="s">
        <v>541</v>
      </c>
      <c r="AJ4" s="291" t="s">
        <v>590</v>
      </c>
      <c r="AK4" s="291" t="s">
        <v>522</v>
      </c>
      <c r="AL4" s="291" t="s">
        <v>286</v>
      </c>
      <c r="AM4" s="291" t="s">
        <v>148</v>
      </c>
      <c r="AN4" s="291" t="s">
        <v>464</v>
      </c>
      <c r="AO4" s="306" t="s">
        <v>429</v>
      </c>
      <c r="AP4" s="306" t="s">
        <v>591</v>
      </c>
    </row>
    <row r="5" spans="1:42" s="289" customFormat="1">
      <c r="A5" s="290" t="s">
        <v>592</v>
      </c>
      <c r="B5" s="290" t="s">
        <v>317</v>
      </c>
      <c r="C5" s="290" t="s">
        <v>593</v>
      </c>
      <c r="D5" s="290" t="s">
        <v>66</v>
      </c>
      <c r="E5" s="290" t="s">
        <v>594</v>
      </c>
      <c r="F5" s="290" t="s">
        <v>364</v>
      </c>
      <c r="G5" s="290" t="s">
        <v>89</v>
      </c>
      <c r="H5" s="290" t="s">
        <v>438</v>
      </c>
      <c r="I5" s="290" t="s">
        <v>595</v>
      </c>
      <c r="J5" s="290" t="s">
        <v>597</v>
      </c>
      <c r="K5" s="290" t="s">
        <v>1</v>
      </c>
      <c r="L5" s="290" t="s">
        <v>584</v>
      </c>
      <c r="M5" s="296" t="s">
        <v>376</v>
      </c>
      <c r="N5" s="296" t="s">
        <v>439</v>
      </c>
      <c r="O5" s="296" t="s">
        <v>162</v>
      </c>
      <c r="P5" s="296" t="s">
        <v>599</v>
      </c>
      <c r="Q5" s="296" t="s">
        <v>391</v>
      </c>
      <c r="R5" s="296" t="s">
        <v>601</v>
      </c>
      <c r="S5" s="296" t="s">
        <v>96</v>
      </c>
      <c r="T5" s="296" t="s">
        <v>556</v>
      </c>
      <c r="U5" s="296" t="s">
        <v>399</v>
      </c>
      <c r="V5" s="296" t="s">
        <v>42</v>
      </c>
      <c r="W5" s="296" t="s">
        <v>94</v>
      </c>
      <c r="X5" s="296" t="s">
        <v>603</v>
      </c>
      <c r="Y5" s="296" t="s">
        <v>604</v>
      </c>
      <c r="Z5" s="296" t="s">
        <v>505</v>
      </c>
      <c r="AA5" s="289" t="s">
        <v>605</v>
      </c>
      <c r="AB5" s="289" t="s">
        <v>609</v>
      </c>
      <c r="AC5" s="289" t="s">
        <v>314</v>
      </c>
      <c r="AD5" s="289" t="s">
        <v>610</v>
      </c>
      <c r="AE5" s="289" t="s">
        <v>396</v>
      </c>
      <c r="AF5" s="289" t="s">
        <v>51</v>
      </c>
      <c r="AG5" s="289" t="s">
        <v>222</v>
      </c>
      <c r="AH5" s="289" t="s">
        <v>353</v>
      </c>
      <c r="AI5" s="289" t="s">
        <v>611</v>
      </c>
      <c r="AJ5" s="289" t="s">
        <v>476</v>
      </c>
      <c r="AK5" s="289" t="s">
        <v>283</v>
      </c>
      <c r="AL5" s="289" t="s">
        <v>175</v>
      </c>
      <c r="AM5" s="289" t="s">
        <v>519</v>
      </c>
      <c r="AN5" s="289" t="s">
        <v>469</v>
      </c>
      <c r="AO5" s="307" t="s">
        <v>612</v>
      </c>
      <c r="AP5" s="307" t="s">
        <v>613</v>
      </c>
    </row>
    <row r="6" spans="1:42">
      <c r="A6" t="e">
        <f>#REF!</f>
        <v>#REF!</v>
      </c>
      <c r="B6" s="292"/>
      <c r="C6" t="e">
        <f>#REF!</f>
        <v>#REF!</v>
      </c>
      <c r="D6" t="e">
        <f>ASC(#REF!)</f>
        <v>#REF!</v>
      </c>
      <c r="E6">
        <f>入力S_賃料!AK8</f>
        <v>0</v>
      </c>
      <c r="F6">
        <f>入力S_賃料!AJ8</f>
        <v>0</v>
      </c>
      <c r="H6" s="293" t="e">
        <f>#REF!</f>
        <v>#REF!</v>
      </c>
      <c r="I6" s="294" t="e">
        <f>#REF!</f>
        <v>#REF!</v>
      </c>
      <c r="J6" t="e">
        <f>#REF!</f>
        <v>#REF!</v>
      </c>
      <c r="K6" s="295" t="e">
        <f>#REF!</f>
        <v>#REF!</v>
      </c>
      <c r="L6" s="295"/>
      <c r="M6" s="297"/>
      <c r="N6" s="298"/>
      <c r="O6" t="e" cm="1">
        <f t="array" ref="O6">#REF!</f>
        <v>#REF!</v>
      </c>
      <c r="P6" t="e" cm="1">
        <f t="array" ref="P6">ASC(#REF!)</f>
        <v>#REF!</v>
      </c>
      <c r="R6" s="293" t="e" cm="1">
        <f t="array" ref="R6">#REF!</f>
        <v>#REF!</v>
      </c>
      <c r="S6" s="294" t="e" cm="1">
        <f t="array" ref="S6">#REF!</f>
        <v>#REF!</v>
      </c>
      <c r="T6" t="e" cm="1">
        <f t="array" ref="T6">#REF!</f>
        <v>#REF!</v>
      </c>
      <c r="U6" s="295" t="e" cm="1">
        <f t="array" ref="U6">#REF!</f>
        <v>#REF!</v>
      </c>
      <c r="V6" s="299" t="e">
        <f>#REF!</f>
        <v>#REF!</v>
      </c>
      <c r="W6" t="str">
        <f>[1]入力S_集積!E48</f>
        <v>さとうきび</v>
      </c>
      <c r="X6" t="str">
        <f>[1]入力S_集積!E49</f>
        <v>野菜</v>
      </c>
      <c r="Y6" t="str">
        <f>[1]入力S_集積!E50</f>
        <v>果樹(その他)</v>
      </c>
      <c r="Z6" t="e" cm="1">
        <f t="array" ref="Z6">#REF!</f>
        <v>#REF!</v>
      </c>
      <c r="AA6" s="302" t="e">
        <f>#REF!</f>
        <v>#REF!</v>
      </c>
      <c r="AB6" s="302"/>
      <c r="AC6" s="302" t="e" cm="1">
        <f t="array" ref="AC6">#REF!</f>
        <v>#REF!</v>
      </c>
      <c r="AD6" s="302" t="e" cm="1">
        <f t="array" ref="AD6">#REF!</f>
        <v>#REF!</v>
      </c>
      <c r="AE6" s="302" t="e" cm="1">
        <f t="array" ref="AE6">#REF!</f>
        <v>#REF!</v>
      </c>
      <c r="AF6" s="302" t="e">
        <f t="shared" ref="AF6:AF15" si="0">CONCATENATE(AA6,AB6,AC6,AD6,AE6)</f>
        <v>#REF!</v>
      </c>
      <c r="AG6" s="303" t="e" cm="1">
        <f t="array" ref="AG6">#REF!</f>
        <v>#REF!</v>
      </c>
      <c r="AH6" s="295" t="e" cm="1">
        <f t="array" ref="AH6">#REF!</f>
        <v>#REF!</v>
      </c>
      <c r="AI6" s="295" t="e" cm="1">
        <f t="array" ref="AI6">#REF!</f>
        <v>#REF!</v>
      </c>
      <c r="AK6" s="303" t="e" cm="1">
        <f t="array" ref="AK6">#REF!</f>
        <v>#REF!</v>
      </c>
      <c r="AL6" s="302" t="e" cm="1">
        <f t="array" ref="AL6">#REF!</f>
        <v>#REF!</v>
      </c>
      <c r="AN6" s="304" t="e" cm="1">
        <f t="array" ref="AN6">#REF!</f>
        <v>#REF!</v>
      </c>
      <c r="AO6" s="308" t="e" cm="1">
        <f t="array" ref="AO6">#REF!</f>
        <v>#REF!</v>
      </c>
      <c r="AP6" s="308" t="e" cm="1">
        <f t="array" ref="AP6">#REF!</f>
        <v>#REF!</v>
      </c>
    </row>
    <row r="7" spans="1:42">
      <c r="V7" s="299"/>
      <c r="AA7" s="302" t="e">
        <f>IF(#REF!=0,0,#REF!)</f>
        <v>#REF!</v>
      </c>
      <c r="AF7" s="302" t="e">
        <f t="shared" si="0"/>
        <v>#REF!</v>
      </c>
      <c r="AO7" s="309"/>
      <c r="AP7" s="309"/>
    </row>
    <row r="8" spans="1:42">
      <c r="V8" s="299"/>
      <c r="AA8" s="302" t="e">
        <f>IF(#REF!=0,0,#REF!)</f>
        <v>#REF!</v>
      </c>
      <c r="AF8" s="302" t="e">
        <f t="shared" si="0"/>
        <v>#REF!</v>
      </c>
      <c r="AO8" s="309"/>
      <c r="AP8" s="309"/>
    </row>
    <row r="9" spans="1:42">
      <c r="V9" s="299"/>
      <c r="AA9" s="302" t="e">
        <f>IF(#REF!=0,0,#REF!)</f>
        <v>#REF!</v>
      </c>
      <c r="AF9" s="302" t="e">
        <f t="shared" si="0"/>
        <v>#REF!</v>
      </c>
      <c r="AO9" s="309"/>
      <c r="AP9" s="309"/>
    </row>
    <row r="10" spans="1:42">
      <c r="V10" s="299"/>
      <c r="AA10" s="302" t="e">
        <f>IF(#REF!=0,0,#REF!)</f>
        <v>#REF!</v>
      </c>
      <c r="AF10" s="302" t="e">
        <f t="shared" si="0"/>
        <v>#REF!</v>
      </c>
      <c r="AO10" s="309"/>
      <c r="AP10" s="309"/>
    </row>
    <row r="11" spans="1:42">
      <c r="V11" s="299"/>
      <c r="AA11" s="302" t="e">
        <f>IF(#REF!=0,0,#REF!)</f>
        <v>#REF!</v>
      </c>
      <c r="AF11" s="302" t="e">
        <f t="shared" si="0"/>
        <v>#REF!</v>
      </c>
      <c r="AO11" s="309"/>
      <c r="AP11" s="309"/>
    </row>
    <row r="12" spans="1:42">
      <c r="V12" s="299"/>
      <c r="AA12" s="302" t="e">
        <f>IF(#REF!=0,0,#REF!)</f>
        <v>#REF!</v>
      </c>
      <c r="AF12" s="302" t="e">
        <f t="shared" si="0"/>
        <v>#REF!</v>
      </c>
      <c r="AO12" s="309"/>
      <c r="AP12" s="309"/>
    </row>
    <row r="13" spans="1:42">
      <c r="V13" s="299"/>
      <c r="AA13" s="302" t="e">
        <f>IF(#REF!=0,0,#REF!)</f>
        <v>#REF!</v>
      </c>
      <c r="AF13" s="302" t="e">
        <f t="shared" si="0"/>
        <v>#REF!</v>
      </c>
      <c r="AO13" s="309"/>
      <c r="AP13" s="309"/>
    </row>
    <row r="14" spans="1:42">
      <c r="V14" s="299"/>
      <c r="AA14" s="302" t="e">
        <f>IF(#REF!=0,0,#REF!)</f>
        <v>#REF!</v>
      </c>
      <c r="AF14" s="302" t="e">
        <f t="shared" si="0"/>
        <v>#REF!</v>
      </c>
      <c r="AO14" s="309"/>
      <c r="AP14" s="309"/>
    </row>
    <row r="15" spans="1:42">
      <c r="V15" s="299"/>
      <c r="AA15" s="302" t="e">
        <f>IF(#REF!=0,0,#REF!)</f>
        <v>#REF!</v>
      </c>
      <c r="AF15" s="302" t="e">
        <f t="shared" si="0"/>
        <v>#REF!</v>
      </c>
      <c r="AO15" s="309"/>
      <c r="AP15" s="309"/>
    </row>
    <row r="16" spans="1:42">
      <c r="V16" s="299"/>
      <c r="AO16" s="309"/>
      <c r="AP16" s="309"/>
    </row>
    <row r="17" spans="22:22">
      <c r="V17" s="299"/>
    </row>
  </sheetData>
  <phoneticPr fontId="23"/>
  <dataValidations count="1">
    <dataValidation imeMode="hiragana" allowBlank="1" showDropDown="0" showInputMessage="1" showErrorMessage="1" sqref="C5:E5"/>
  </dataValidations>
  <pageMargins left="0.7" right="0.7" top="0.75" bottom="0.75" header="0.3" footer="0.3"/>
  <pageSetup paperSize="9"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99"/>
    <pageSetUpPr fitToPage="1"/>
  </sheetPr>
  <dimension ref="A1:F29"/>
  <sheetViews>
    <sheetView workbookViewId="0">
      <selection activeCell="D22" sqref="D22"/>
    </sheetView>
  </sheetViews>
  <sheetFormatPr defaultRowHeight="13.5"/>
  <sheetData>
    <row r="1" spans="1:6" ht="17.25">
      <c r="A1" s="312" t="s">
        <v>673</v>
      </c>
    </row>
    <row r="3" spans="1:6" ht="27" customHeight="1">
      <c r="A3" s="168" t="s">
        <v>287</v>
      </c>
      <c r="B3" s="168"/>
      <c r="C3" s="168"/>
      <c r="D3" s="168"/>
      <c r="E3" s="168"/>
      <c r="F3" s="168"/>
    </row>
    <row r="4" spans="1:6" ht="27" customHeight="1">
      <c r="A4" s="168" t="s">
        <v>289</v>
      </c>
      <c r="B4" s="168"/>
      <c r="C4" s="168"/>
      <c r="D4" s="168"/>
      <c r="E4" s="168"/>
      <c r="F4" s="168"/>
    </row>
    <row r="5" spans="1:6" s="310" customFormat="1" ht="15" customHeight="1">
      <c r="A5" s="313"/>
      <c r="B5" s="316"/>
      <c r="C5" s="316"/>
      <c r="D5" s="316"/>
      <c r="E5" s="316"/>
    </row>
    <row r="6" spans="1:6" s="310" customFormat="1" ht="13.5" customHeight="1">
      <c r="A6" s="314" t="s">
        <v>18</v>
      </c>
      <c r="B6" s="314"/>
      <c r="C6" s="314"/>
      <c r="D6" s="314"/>
      <c r="E6" s="319" t="s">
        <v>78</v>
      </c>
      <c r="F6" s="323" t="s">
        <v>281</v>
      </c>
    </row>
    <row r="7" spans="1:6" s="310" customFormat="1">
      <c r="A7" s="314"/>
      <c r="B7" s="314"/>
      <c r="C7" s="314"/>
      <c r="D7" s="314"/>
      <c r="E7" s="320"/>
      <c r="F7" s="324"/>
    </row>
    <row r="8" spans="1:6" s="310" customFormat="1">
      <c r="A8" s="314" t="s">
        <v>48</v>
      </c>
      <c r="B8" s="314"/>
      <c r="C8" s="314" t="s">
        <v>5</v>
      </c>
      <c r="D8" s="314" t="s">
        <v>73</v>
      </c>
      <c r="E8" s="321" t="s">
        <v>81</v>
      </c>
      <c r="F8" s="324"/>
    </row>
    <row r="9" spans="1:6" s="310" customFormat="1">
      <c r="A9" s="314"/>
      <c r="B9" s="314"/>
      <c r="C9" s="314"/>
      <c r="D9" s="314"/>
      <c r="E9" s="322"/>
      <c r="F9" s="325"/>
    </row>
    <row r="10" spans="1:6" s="311" customFormat="1" ht="27" customHeight="1">
      <c r="A10" s="314">
        <v>1</v>
      </c>
      <c r="B10" s="317" t="e">
        <f>IF(#REF!=0,"-",INDEX(#REF!,MATCH($A10,#REF!,0)))</f>
        <v>#REF!</v>
      </c>
      <c r="C10" s="317" t="e">
        <f>IF(#REF!=0,"-",INDEX(#REF!,MATCH($A10,#REF!,0)))</f>
        <v>#REF!</v>
      </c>
      <c r="D10" s="317" t="e">
        <f>IF(#REF!=0,"-",INDEX(#REF!,MATCH($A10,#REF!,0)))</f>
        <v>#REF!</v>
      </c>
      <c r="E10" s="317" t="e">
        <f>IF(#REF!=0,"-",INDEX(#REF!,MATCH($A10,#REF!,0)))</f>
        <v>#REF!</v>
      </c>
      <c r="F10" s="326"/>
    </row>
    <row r="11" spans="1:6" s="311" customFormat="1" ht="27" customHeight="1">
      <c r="A11" s="314">
        <v>2</v>
      </c>
      <c r="B11" s="317" t="e">
        <f>IF(#REF!=0,"-",INDEX(#REF!,MATCH($A11,#REF!,0)))</f>
        <v>#REF!</v>
      </c>
      <c r="C11" s="317" t="e">
        <f>IF(#REF!=0,"-",INDEX(#REF!,MATCH($A11,#REF!,0)))</f>
        <v>#REF!</v>
      </c>
      <c r="D11" s="317" t="e">
        <f>IF(#REF!=0,"-",INDEX(#REF!,MATCH($A11,#REF!,0)))</f>
        <v>#REF!</v>
      </c>
      <c r="E11" s="317" t="e">
        <f>IF(#REF!=0,"-",INDEX(#REF!,MATCH($A11,#REF!,0)))</f>
        <v>#REF!</v>
      </c>
      <c r="F11" s="326"/>
    </row>
    <row r="12" spans="1:6" s="311" customFormat="1" ht="27" customHeight="1">
      <c r="A12" s="314">
        <v>3</v>
      </c>
      <c r="B12" s="317" t="e">
        <f>IF(#REF!=0,"-",INDEX(#REF!,MATCH($A12,#REF!,0)))</f>
        <v>#REF!</v>
      </c>
      <c r="C12" s="317" t="e">
        <f>IF(#REF!=0,"-",INDEX(#REF!,MATCH($A12,#REF!,0)))</f>
        <v>#REF!</v>
      </c>
      <c r="D12" s="317" t="e">
        <f>IF(#REF!=0,"-",INDEX(#REF!,MATCH($A12,#REF!,0)))</f>
        <v>#REF!</v>
      </c>
      <c r="E12" s="317" t="e">
        <f>IF(#REF!=0,"-",INDEX(#REF!,MATCH($A12,#REF!,0)))</f>
        <v>#REF!</v>
      </c>
      <c r="F12" s="326"/>
    </row>
    <row r="13" spans="1:6" s="311" customFormat="1" ht="27" customHeight="1">
      <c r="A13" s="314">
        <v>4</v>
      </c>
      <c r="B13" s="317" t="e">
        <f>IF(#REF!=0,"-",INDEX(#REF!,MATCH($A13,#REF!,0)))</f>
        <v>#REF!</v>
      </c>
      <c r="C13" s="317" t="e">
        <f>IF(#REF!=0,"-",INDEX(#REF!,MATCH($A13,#REF!,0)))</f>
        <v>#REF!</v>
      </c>
      <c r="D13" s="317" t="e">
        <f>IF(#REF!=0,"-",INDEX(#REF!,MATCH($A13,#REF!,0)))</f>
        <v>#REF!</v>
      </c>
      <c r="E13" s="317" t="e">
        <f>IF(#REF!=0,"-",INDEX(#REF!,MATCH($A13,#REF!,0)))</f>
        <v>#REF!</v>
      </c>
      <c r="F13" s="326"/>
    </row>
    <row r="14" spans="1:6" s="311" customFormat="1" ht="27" customHeight="1">
      <c r="A14" s="314">
        <v>5</v>
      </c>
      <c r="B14" s="317" t="e">
        <f>IF(#REF!=0,"-",INDEX(#REF!,MATCH($A14,#REF!,0)))</f>
        <v>#REF!</v>
      </c>
      <c r="C14" s="317" t="e">
        <f>IF(#REF!=0,"-",INDEX(#REF!,MATCH($A14,#REF!,0)))</f>
        <v>#REF!</v>
      </c>
      <c r="D14" s="317" t="e">
        <f>IF(#REF!=0,"-",INDEX(#REF!,MATCH($A14,#REF!,0)))</f>
        <v>#REF!</v>
      </c>
      <c r="E14" s="317" t="e">
        <f>IF(#REF!=0,"-",INDEX(#REF!,MATCH($A14,#REF!,0)))</f>
        <v>#REF!</v>
      </c>
      <c r="F14" s="326"/>
    </row>
    <row r="15" spans="1:6" s="311" customFormat="1" ht="27" customHeight="1">
      <c r="A15" s="314">
        <v>6</v>
      </c>
      <c r="B15" s="317" t="e">
        <f>IF(#REF!=0,"-",INDEX(#REF!,MATCH($A15,#REF!,0)))</f>
        <v>#REF!</v>
      </c>
      <c r="C15" s="317" t="e">
        <f>IF(#REF!=0,"-",INDEX(#REF!,MATCH($A15,#REF!,0)))</f>
        <v>#REF!</v>
      </c>
      <c r="D15" s="317" t="e">
        <f>IF(#REF!=0,"-",INDEX(#REF!,MATCH($A15,#REF!,0)))</f>
        <v>#REF!</v>
      </c>
      <c r="E15" s="317" t="e">
        <f>IF(#REF!=0,"-",INDEX(#REF!,MATCH($A15,#REF!,0)))</f>
        <v>#REF!</v>
      </c>
      <c r="F15" s="326"/>
    </row>
    <row r="18" spans="1:4">
      <c r="A18" t="s">
        <v>674</v>
      </c>
    </row>
    <row r="19" spans="1:4">
      <c r="A19" s="315" t="s">
        <v>616</v>
      </c>
      <c r="B19" s="315"/>
      <c r="C19" s="144">
        <v>1</v>
      </c>
      <c r="D19" t="s">
        <v>675</v>
      </c>
    </row>
    <row r="20" spans="1:4">
      <c r="A20" s="315"/>
      <c r="B20" s="315"/>
      <c r="C20" s="144">
        <v>2</v>
      </c>
      <c r="D20" t="s">
        <v>425</v>
      </c>
    </row>
    <row r="21" spans="1:4">
      <c r="A21" s="315"/>
      <c r="B21" s="315"/>
      <c r="C21" s="144">
        <v>3</v>
      </c>
      <c r="D21" t="s">
        <v>282</v>
      </c>
    </row>
    <row r="22" spans="1:4">
      <c r="A22" s="315"/>
      <c r="B22" s="315"/>
      <c r="C22" s="144">
        <v>4</v>
      </c>
      <c r="D22" s="318" t="s">
        <v>693</v>
      </c>
    </row>
    <row r="23" spans="1:4">
      <c r="A23" s="315" t="s">
        <v>676</v>
      </c>
      <c r="B23" s="315"/>
      <c r="C23" s="144">
        <v>5</v>
      </c>
      <c r="D23" t="s">
        <v>577</v>
      </c>
    </row>
    <row r="25" spans="1:4">
      <c r="A25" t="s">
        <v>677</v>
      </c>
    </row>
    <row r="26" spans="1:4">
      <c r="A26" t="s">
        <v>236</v>
      </c>
    </row>
    <row r="27" spans="1:4">
      <c r="A27" t="s">
        <v>115</v>
      </c>
    </row>
    <row r="28" spans="1:4">
      <c r="A28" t="s">
        <v>61</v>
      </c>
    </row>
    <row r="29" spans="1:4">
      <c r="A29" t="s">
        <v>534</v>
      </c>
    </row>
  </sheetData>
  <mergeCells count="11">
    <mergeCell ref="B3:F3"/>
    <mergeCell ref="B4:F4"/>
    <mergeCell ref="A23:B23"/>
    <mergeCell ref="A6:D7"/>
    <mergeCell ref="E6:E7"/>
    <mergeCell ref="F6:F9"/>
    <mergeCell ref="A8:B9"/>
    <mergeCell ref="C8:C9"/>
    <mergeCell ref="D8:D9"/>
    <mergeCell ref="E8:E9"/>
    <mergeCell ref="A19:B22"/>
  </mergeCells>
  <phoneticPr fontId="23"/>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CFF99"/>
    <pageSetUpPr fitToPage="1"/>
  </sheetPr>
  <dimension ref="B1:W48"/>
  <sheetViews>
    <sheetView showGridLines="0" showZeros="0" topLeftCell="A19" zoomScale="90" zoomScaleNormal="90" workbookViewId="0">
      <selection activeCell="P18" sqref="P18"/>
    </sheetView>
  </sheetViews>
  <sheetFormatPr defaultColWidth="9" defaultRowHeight="14.25"/>
  <cols>
    <col min="1" max="1" width="1.75" style="327" customWidth="1"/>
    <col min="2" max="2" width="5.25" style="327" bestFit="1" customWidth="1"/>
    <col min="3" max="8" width="9" style="327"/>
    <col min="9" max="10" width="8.625" style="327" customWidth="1"/>
    <col min="11" max="11" width="9" style="327"/>
    <col min="12" max="12" width="9" style="327" bestFit="1" customWidth="0"/>
    <col min="13" max="13" width="10.625" style="327" customWidth="1"/>
    <col min="14" max="15" width="7.5" style="327" customWidth="1"/>
    <col min="16" max="16" width="11.625" style="327" customWidth="1"/>
    <col min="17" max="21" width="7.75" style="327" customWidth="1"/>
    <col min="22" max="22" width="8" style="327" customWidth="1"/>
    <col min="23" max="23" width="14.25" style="327" customWidth="1"/>
    <col min="24" max="16384" width="9" style="327"/>
  </cols>
  <sheetData>
    <row r="1" spans="2:23">
      <c r="B1" s="330"/>
    </row>
    <row r="2" spans="2:23" ht="21">
      <c r="B2" s="331" t="s">
        <v>38</v>
      </c>
      <c r="C2" s="331"/>
      <c r="D2" s="331"/>
      <c r="E2" s="331"/>
      <c r="F2" s="331"/>
      <c r="G2" s="331"/>
      <c r="H2" s="331"/>
      <c r="I2" s="331"/>
      <c r="J2" s="331"/>
      <c r="K2" s="331"/>
      <c r="L2" s="331"/>
      <c r="M2" s="331"/>
      <c r="N2" s="331"/>
      <c r="O2" s="331"/>
      <c r="P2" s="331"/>
      <c r="Q2" s="331"/>
      <c r="R2" s="331"/>
      <c r="S2" s="331"/>
      <c r="T2" s="331"/>
      <c r="U2" s="331"/>
      <c r="V2" s="331"/>
      <c r="W2" s="331"/>
    </row>
    <row r="3" spans="2:23" s="328" customFormat="1" ht="14.25" customHeight="1">
      <c r="C3" s="338"/>
      <c r="D3" s="346"/>
      <c r="E3" s="346"/>
      <c r="F3" s="346"/>
      <c r="G3" s="346"/>
      <c r="H3" s="346"/>
      <c r="I3" s="346"/>
      <c r="J3" s="346"/>
      <c r="K3" s="346"/>
      <c r="L3" s="346"/>
      <c r="M3" s="346"/>
      <c r="N3" s="346"/>
      <c r="O3" s="346"/>
      <c r="Q3" s="346"/>
      <c r="R3" s="346"/>
      <c r="S3" s="346"/>
      <c r="T3" s="346"/>
      <c r="U3" s="346"/>
      <c r="V3" s="346"/>
      <c r="W3" s="346"/>
    </row>
    <row r="4" spans="2:23" s="329" customFormat="1" ht="18" customHeight="1">
      <c r="B4" s="332" t="s">
        <v>138</v>
      </c>
      <c r="C4" s="332"/>
      <c r="D4" s="347" t="e">
        <f>+#REF!</f>
        <v>#REF!</v>
      </c>
      <c r="E4" s="357"/>
      <c r="F4" s="365" t="s">
        <v>211</v>
      </c>
      <c r="G4" s="370"/>
      <c r="H4" s="332" t="s">
        <v>171</v>
      </c>
      <c r="I4" s="378" t="e">
        <f>#REF!</f>
        <v>#REF!</v>
      </c>
      <c r="J4" s="378"/>
      <c r="K4" s="378"/>
      <c r="L4" s="333" t="s">
        <v>363</v>
      </c>
      <c r="M4" s="333"/>
      <c r="N4" s="333"/>
      <c r="O4" s="402" t="s">
        <v>0</v>
      </c>
      <c r="P4" s="332" t="s">
        <v>171</v>
      </c>
      <c r="Q4" s="378" t="e">
        <f>#REF!</f>
        <v>#REF!</v>
      </c>
      <c r="R4" s="378"/>
      <c r="S4" s="378"/>
      <c r="T4" s="378"/>
      <c r="U4" s="378"/>
      <c r="V4" s="378"/>
      <c r="W4" s="378"/>
    </row>
    <row r="5" spans="2:23" s="329" customFormat="1" ht="30" customHeight="1">
      <c r="B5" s="332"/>
      <c r="C5" s="332"/>
      <c r="D5" s="348"/>
      <c r="E5" s="358"/>
      <c r="F5" s="366"/>
      <c r="G5" s="371"/>
      <c r="H5" s="373" t="e">
        <f>#REF!</f>
        <v>#REF!</v>
      </c>
      <c r="I5" s="373"/>
      <c r="J5" s="373"/>
      <c r="K5" s="373"/>
      <c r="L5" s="373" t="e">
        <f>#REF!</f>
        <v>#REF!</v>
      </c>
      <c r="M5" s="373"/>
      <c r="N5" s="373"/>
      <c r="O5" s="403"/>
      <c r="P5" s="373" t="e">
        <f>#REF!</f>
        <v>#REF!</v>
      </c>
      <c r="Q5" s="373"/>
      <c r="R5" s="373"/>
      <c r="S5" s="373"/>
      <c r="T5" s="373"/>
      <c r="U5" s="373"/>
      <c r="V5" s="373"/>
      <c r="W5" s="373"/>
    </row>
    <row r="6" spans="2:23" s="329" customFormat="1" ht="30" customHeight="1">
      <c r="B6" s="333" t="s">
        <v>68</v>
      </c>
      <c r="C6" s="333"/>
      <c r="D6" s="349" t="e">
        <f>#REF!</f>
        <v>#REF!</v>
      </c>
      <c r="E6" s="359"/>
      <c r="F6" s="334" t="s">
        <v>290</v>
      </c>
      <c r="G6" s="334"/>
      <c r="H6" s="374" t="e">
        <f>IF(#REF!=0," ",#REF!&amp;" ・ "&amp;#REF!&amp;" ・ "&amp;#REF!&amp;" ・ "&amp;#REF!)</f>
        <v>#REF!</v>
      </c>
      <c r="I6" s="374"/>
      <c r="J6" s="374"/>
      <c r="K6" s="374"/>
      <c r="L6" s="374"/>
      <c r="M6" s="374"/>
      <c r="N6" s="392"/>
      <c r="O6" s="404" t="s">
        <v>448</v>
      </c>
      <c r="P6" s="413" t="e">
        <f>#REF!</f>
        <v>#REF!</v>
      </c>
      <c r="Q6" s="422"/>
      <c r="R6" s="431" t="s">
        <v>157</v>
      </c>
      <c r="S6" s="437" t="e">
        <f>#REF!</f>
        <v>#REF!</v>
      </c>
      <c r="T6" s="448"/>
      <c r="U6" s="454" t="s">
        <v>669</v>
      </c>
      <c r="V6" s="462"/>
      <c r="W6" s="378" t="e">
        <f>IF(#REF!=0,"-",INDEX(#REF!,MATCH($B10,#REF!,0)))</f>
        <v>#REF!</v>
      </c>
    </row>
    <row r="7" spans="2:23" s="329" customFormat="1" ht="21.75" customHeight="1">
      <c r="B7" s="334" t="s">
        <v>451</v>
      </c>
      <c r="C7" s="339" t="s">
        <v>90</v>
      </c>
      <c r="D7" s="350" t="s">
        <v>452</v>
      </c>
      <c r="E7" s="350"/>
      <c r="F7" s="350"/>
      <c r="G7" s="350"/>
      <c r="H7" s="350"/>
      <c r="I7" s="350"/>
      <c r="J7" s="350"/>
      <c r="K7" s="350"/>
      <c r="L7" s="350" t="s">
        <v>397</v>
      </c>
      <c r="M7" s="350"/>
      <c r="N7" s="350"/>
      <c r="O7" s="350"/>
      <c r="P7" s="350"/>
      <c r="Q7" s="423" t="s">
        <v>361</v>
      </c>
      <c r="R7" s="432"/>
      <c r="S7" s="432"/>
      <c r="T7" s="449"/>
      <c r="U7" s="455" t="s">
        <v>260</v>
      </c>
      <c r="V7" s="455" t="s">
        <v>235</v>
      </c>
      <c r="W7" s="455" t="s">
        <v>41</v>
      </c>
    </row>
    <row r="8" spans="2:23" s="329" customFormat="1" ht="21.6" customHeight="1">
      <c r="B8" s="334"/>
      <c r="C8" s="339"/>
      <c r="D8" s="350" t="s">
        <v>15</v>
      </c>
      <c r="E8" s="350" t="s">
        <v>7</v>
      </c>
      <c r="F8" s="350" t="s">
        <v>14</v>
      </c>
      <c r="G8" s="350" t="s">
        <v>144</v>
      </c>
      <c r="H8" s="350" t="s">
        <v>145</v>
      </c>
      <c r="I8" s="350" t="s">
        <v>181</v>
      </c>
      <c r="J8" s="383" t="s">
        <v>95</v>
      </c>
      <c r="K8" s="383" t="s">
        <v>273</v>
      </c>
      <c r="L8" s="383" t="s">
        <v>149</v>
      </c>
      <c r="M8" s="389" t="s">
        <v>152</v>
      </c>
      <c r="N8" s="350" t="s">
        <v>350</v>
      </c>
      <c r="O8" s="350"/>
      <c r="P8" s="383" t="s">
        <v>453</v>
      </c>
      <c r="Q8" s="424" t="s">
        <v>355</v>
      </c>
      <c r="R8" s="424" t="s">
        <v>437</v>
      </c>
      <c r="S8" s="438" t="s">
        <v>336</v>
      </c>
      <c r="T8" s="438" t="s">
        <v>455</v>
      </c>
      <c r="U8" s="456"/>
      <c r="V8" s="456"/>
      <c r="W8" s="456"/>
    </row>
    <row r="9" spans="2:23" s="329" customFormat="1" ht="13.5">
      <c r="B9" s="334"/>
      <c r="C9" s="340"/>
      <c r="D9" s="350"/>
      <c r="E9" s="350"/>
      <c r="F9" s="350"/>
      <c r="G9" s="350"/>
      <c r="H9" s="350"/>
      <c r="I9" s="350"/>
      <c r="J9" s="383"/>
      <c r="K9" s="383"/>
      <c r="L9" s="383"/>
      <c r="M9" s="389"/>
      <c r="N9" s="383" t="s">
        <v>212</v>
      </c>
      <c r="O9" s="383" t="s">
        <v>213</v>
      </c>
      <c r="P9" s="383"/>
      <c r="Q9" s="350"/>
      <c r="R9" s="350"/>
      <c r="S9" s="423"/>
      <c r="T9" s="423"/>
      <c r="U9" s="424"/>
      <c r="V9" s="424"/>
      <c r="W9" s="424"/>
    </row>
    <row r="10" spans="2:23" s="329" customFormat="1" ht="29.1" customHeight="1">
      <c r="B10" s="335">
        <v>1</v>
      </c>
      <c r="C10" s="341" t="e">
        <f>IF(#REF!=0,"-",INDEX(#REF!,MATCH($B10,#REF!,0)))</f>
        <v>#REF!</v>
      </c>
      <c r="D10" s="341" t="e">
        <f>IF(#REF!=0,"-",INDEX(#REF!,MATCH($B10,#REF!,0)))</f>
        <v>#REF!</v>
      </c>
      <c r="E10" s="341" t="e">
        <f>IF(#REF!=0,"-",INDEX(#REF!,MATCH($B10,#REF!,0)))</f>
        <v>#REF!</v>
      </c>
      <c r="F10" s="341" t="e">
        <f>IF(#REF!=0,"-",INDEX(#REF!,MATCH($B10,#REF!,0)))</f>
        <v>#REF!</v>
      </c>
      <c r="G10" s="341" t="e">
        <f>IF(#REF!=0,"-",INDEX(#REF!,MATCH($B10,#REF!,0)))</f>
        <v>#REF!</v>
      </c>
      <c r="H10" s="341" t="e">
        <f>IF(#REF!=0,"-",INDEX(#REF!,MATCH($B10,#REF!,0)))</f>
        <v>#REF!</v>
      </c>
      <c r="I10" s="341" t="e">
        <f>IF(#REF!=0,"-",INDEX(#REF!,MATCH($B10,#REF!,0)))</f>
        <v>#REF!</v>
      </c>
      <c r="J10" s="341" t="e">
        <f>IF(#REF!=0,"-",INDEX(#REF!,MATCH($B10,#REF!,0)))</f>
        <v>#REF!</v>
      </c>
      <c r="K10" s="341" t="e">
        <f>IF(#REF!=0,"-",INDEX(#REF!,MATCH($B10,#REF!,0)))</f>
        <v>#REF!</v>
      </c>
      <c r="L10" s="387" t="e">
        <f>IF(#REF!=0,"-",INDEX(#REF!,MATCH($B10,#REF!,0)))</f>
        <v>#REF!</v>
      </c>
      <c r="M10" s="390" t="e">
        <f>IF(#REF!=0,"-",INDEX(#REF!,MATCH($B10,#REF!,0)))</f>
        <v>#REF!</v>
      </c>
      <c r="N10" s="341" t="e">
        <f>IF(#REF!=0,"-",INDEX(#REF!,MATCH($B10,#REF!,0)))</f>
        <v>#REF!</v>
      </c>
      <c r="O10" s="341" t="e">
        <f>IF(#REF!=0,"-",INDEX(#REF!,MATCH($B10,#REF!,0)))</f>
        <v>#REF!</v>
      </c>
      <c r="P10" s="341" t="e">
        <f>IF(#REF!=0,"-",INDEX(#REF!,MATCH($B10,#REF!,0)))</f>
        <v>#REF!</v>
      </c>
      <c r="Q10" s="341" t="e">
        <f>IF(#REF!=0,"-",INDEX(#REF!,MATCH($B10,#REF!,0)))</f>
        <v>#REF!</v>
      </c>
      <c r="R10" s="341" t="e">
        <f>IF(#REF!=0,"-",INDEX(#REF!,MATCH($B10,#REF!,0)))</f>
        <v>#REF!</v>
      </c>
      <c r="S10" s="341" t="e">
        <f>IF(#REF!=0,"-",INDEX(#REF!,MATCH($B10,#REF!,0)))</f>
        <v>#REF!</v>
      </c>
      <c r="T10" s="341" t="e">
        <f>IF(#REF!=0,"-",INDEX(#REF!,MATCH($B10,#REF!,0)))</f>
        <v>#REF!</v>
      </c>
      <c r="U10" s="341" t="e">
        <f>IF(#REF!=0,"-",INDEX(#REF!,MATCH($B10,#REF!,0)))</f>
        <v>#REF!</v>
      </c>
      <c r="V10" s="341" t="e">
        <f>IF(#REF!=0,"-",INDEX(#REF!,MATCH($B10,#REF!,0)))</f>
        <v>#REF!</v>
      </c>
      <c r="W10" s="341" t="e">
        <f>IF(#REF!=0,"-",INDEX(#REF!,MATCH($B10,#REF!,0)))</f>
        <v>#REF!</v>
      </c>
    </row>
    <row r="11" spans="2:23" s="329" customFormat="1" ht="29.1" customHeight="1">
      <c r="B11" s="335">
        <v>2</v>
      </c>
      <c r="C11" s="341" t="e">
        <f>IF(#REF!=0,"-",INDEX(#REF!,MATCH($B11,#REF!,0)))</f>
        <v>#REF!</v>
      </c>
      <c r="D11" s="341" t="e">
        <f>IF(#REF!=0,"-",INDEX(#REF!,MATCH($B11,#REF!,0)))</f>
        <v>#REF!</v>
      </c>
      <c r="E11" s="341" t="e">
        <f>IF(#REF!=0,"-",INDEX(#REF!,MATCH($B11,#REF!,0)))</f>
        <v>#REF!</v>
      </c>
      <c r="F11" s="341" t="e">
        <f>IF(#REF!=0,"-",INDEX(#REF!,MATCH($B11,#REF!,0)))</f>
        <v>#REF!</v>
      </c>
      <c r="G11" s="341" t="e">
        <f>IF(#REF!=0,"-",INDEX(#REF!,MATCH($B11,#REF!,0)))</f>
        <v>#REF!</v>
      </c>
      <c r="H11" s="341" t="e">
        <f>IF(#REF!=0,"-",INDEX(#REF!,MATCH($B11,#REF!,0)))</f>
        <v>#REF!</v>
      </c>
      <c r="I11" s="341" t="e">
        <f>IF(#REF!=0,"-",INDEX(#REF!,MATCH($B11,#REF!,0)))</f>
        <v>#REF!</v>
      </c>
      <c r="J11" s="341" t="e">
        <f>IF(#REF!=0,"-",INDEX(#REF!,MATCH($B11,#REF!,0)))</f>
        <v>#REF!</v>
      </c>
      <c r="K11" s="341" t="e">
        <f>IF(#REF!=0,"-",INDEX(#REF!,MATCH($B11,#REF!,0)))</f>
        <v>#REF!</v>
      </c>
      <c r="L11" s="387" t="e">
        <f>IF(#REF!=0,"-",INDEX(#REF!,MATCH($B11,#REF!,0)))</f>
        <v>#REF!</v>
      </c>
      <c r="M11" s="390" t="e">
        <f>IF(#REF!=0,"-",INDEX(#REF!,MATCH($B11,#REF!,0)))</f>
        <v>#REF!</v>
      </c>
      <c r="N11" s="341" t="e">
        <f>IF(#REF!=0,"-",INDEX(#REF!,MATCH($B11,#REF!,0)))</f>
        <v>#REF!</v>
      </c>
      <c r="O11" s="341" t="e">
        <f>IF(#REF!=0,"-",INDEX(#REF!,MATCH($B11,#REF!,0)))</f>
        <v>#REF!</v>
      </c>
      <c r="P11" s="341" t="e">
        <f>IF(#REF!=0,"-",INDEX(#REF!,MATCH($B11,#REF!,0)))</f>
        <v>#REF!</v>
      </c>
      <c r="Q11" s="341" t="e">
        <f>IF(#REF!=0,"-",INDEX(#REF!,MATCH($B11,#REF!,0)))</f>
        <v>#REF!</v>
      </c>
      <c r="R11" s="341" t="e">
        <f>IF(#REF!=0,"-",INDEX(#REF!,MATCH($B11,#REF!,0)))</f>
        <v>#REF!</v>
      </c>
      <c r="S11" s="341" t="e">
        <f>IF(#REF!=0,"-",INDEX(#REF!,MATCH($B11,#REF!,0)))</f>
        <v>#REF!</v>
      </c>
      <c r="T11" s="341" t="e">
        <f>IF(#REF!=0,"-",INDEX(#REF!,MATCH($B11,#REF!,0)))</f>
        <v>#REF!</v>
      </c>
      <c r="U11" s="341" t="e">
        <f>IF(#REF!=0,"-",INDEX(#REF!,MATCH($B11,#REF!,0)))</f>
        <v>#REF!</v>
      </c>
      <c r="V11" s="341" t="e">
        <f>IF(#REF!=0,"-",INDEX(#REF!,MATCH($B11,#REF!,0)))</f>
        <v>#REF!</v>
      </c>
      <c r="W11" s="341" t="e">
        <f>IF(#REF!=0,"-",INDEX(#REF!,MATCH($B11,#REF!,0)))</f>
        <v>#REF!</v>
      </c>
    </row>
    <row r="12" spans="2:23" s="329" customFormat="1" ht="29.1" customHeight="1">
      <c r="B12" s="335">
        <v>3</v>
      </c>
      <c r="C12" s="341" t="e">
        <f>IF(#REF!=0,"-",INDEX(#REF!,MATCH($B12,#REF!,0)))</f>
        <v>#REF!</v>
      </c>
      <c r="D12" s="341" t="e">
        <f>IF(#REF!=0,"-",INDEX(#REF!,MATCH($B12,#REF!,0)))</f>
        <v>#REF!</v>
      </c>
      <c r="E12" s="341" t="e">
        <f>IF(#REF!=0,"-",INDEX(#REF!,MATCH($B12,#REF!,0)))</f>
        <v>#REF!</v>
      </c>
      <c r="F12" s="341" t="e">
        <f>IF(#REF!=0,"-",INDEX(#REF!,MATCH($B12,#REF!,0)))</f>
        <v>#REF!</v>
      </c>
      <c r="G12" s="341" t="e">
        <f>IF(#REF!=0,"-",INDEX(#REF!,MATCH($B12,#REF!,0)))</f>
        <v>#REF!</v>
      </c>
      <c r="H12" s="341" t="e">
        <f>IF(#REF!=0,"-",INDEX(#REF!,MATCH($B12,#REF!,0)))</f>
        <v>#REF!</v>
      </c>
      <c r="I12" s="341" t="e">
        <f>IF(#REF!=0,"-",INDEX(#REF!,MATCH($B12,#REF!,0)))</f>
        <v>#REF!</v>
      </c>
      <c r="J12" s="341" t="e">
        <f>IF(#REF!=0,"-",INDEX(#REF!,MATCH($B12,#REF!,0)))</f>
        <v>#REF!</v>
      </c>
      <c r="K12" s="341" t="e">
        <f>IF(#REF!=0,"-",INDEX(#REF!,MATCH($B12,#REF!,0)))</f>
        <v>#REF!</v>
      </c>
      <c r="L12" s="387" t="e">
        <f>IF(#REF!=0,"-",INDEX(#REF!,MATCH($B12,#REF!,0)))</f>
        <v>#REF!</v>
      </c>
      <c r="M12" s="390" t="e">
        <f>IF(#REF!=0,"-",INDEX(#REF!,MATCH($B12,#REF!,0)))</f>
        <v>#REF!</v>
      </c>
      <c r="N12" s="341" t="e">
        <f>IF(#REF!=0,"-",INDEX(#REF!,MATCH($B12,#REF!,0)))</f>
        <v>#REF!</v>
      </c>
      <c r="O12" s="341" t="e">
        <f>IF(#REF!=0,"-",INDEX(#REF!,MATCH($B12,#REF!,0)))</f>
        <v>#REF!</v>
      </c>
      <c r="P12" s="341" t="e">
        <f>IF(#REF!=0,"-",INDEX(#REF!,MATCH($B12,#REF!,0)))</f>
        <v>#REF!</v>
      </c>
      <c r="Q12" s="341" t="e">
        <f>IF(#REF!=0,"-",INDEX(#REF!,MATCH($B12,#REF!,0)))</f>
        <v>#REF!</v>
      </c>
      <c r="R12" s="341" t="e">
        <f>IF(#REF!=0,"-",INDEX(#REF!,MATCH($B12,#REF!,0)))</f>
        <v>#REF!</v>
      </c>
      <c r="S12" s="341" t="e">
        <f>IF(#REF!=0,"-",INDEX(#REF!,MATCH($B12,#REF!,0)))</f>
        <v>#REF!</v>
      </c>
      <c r="T12" s="341" t="e">
        <f>IF(#REF!=0,"-",INDEX(#REF!,MATCH($B12,#REF!,0)))</f>
        <v>#REF!</v>
      </c>
      <c r="U12" s="341" t="e">
        <f>IF(#REF!=0,"-",INDEX(#REF!,MATCH($B12,#REF!,0)))</f>
        <v>#REF!</v>
      </c>
      <c r="V12" s="341" t="e">
        <f>IF(#REF!=0,"-",INDEX(#REF!,MATCH($B12,#REF!,0)))</f>
        <v>#REF!</v>
      </c>
      <c r="W12" s="341" t="e">
        <f>IF(#REF!=0,"-",INDEX(#REF!,MATCH($B12,#REF!,0)))</f>
        <v>#REF!</v>
      </c>
    </row>
    <row r="13" spans="2:23" s="329" customFormat="1" ht="29.1" customHeight="1">
      <c r="B13" s="335">
        <v>4</v>
      </c>
      <c r="C13" s="341" t="e">
        <f>IF(#REF!=0,"-",INDEX(#REF!,MATCH($B13,#REF!,0)))</f>
        <v>#REF!</v>
      </c>
      <c r="D13" s="341" t="e">
        <f>IF(#REF!=0,"-",INDEX(#REF!,MATCH($B13,#REF!,0)))</f>
        <v>#REF!</v>
      </c>
      <c r="E13" s="341" t="e">
        <f>IF(#REF!=0,"-",INDEX(#REF!,MATCH($B13,#REF!,0)))</f>
        <v>#REF!</v>
      </c>
      <c r="F13" s="341" t="e">
        <f>IF(#REF!=0,"-",INDEX(#REF!,MATCH($B13,#REF!,0)))</f>
        <v>#REF!</v>
      </c>
      <c r="G13" s="341" t="e">
        <f>IF(#REF!=0,"-",INDEX(#REF!,MATCH($B13,#REF!,0)))</f>
        <v>#REF!</v>
      </c>
      <c r="H13" s="341" t="e">
        <f>IF(#REF!=0,"-",INDEX(#REF!,MATCH($B13,#REF!,0)))</f>
        <v>#REF!</v>
      </c>
      <c r="I13" s="341" t="e">
        <f>IF(#REF!=0,"-",INDEX(#REF!,MATCH($B13,#REF!,0)))</f>
        <v>#REF!</v>
      </c>
      <c r="J13" s="341" t="e">
        <f>IF(#REF!=0,"-",INDEX(#REF!,MATCH($B13,#REF!,0)))</f>
        <v>#REF!</v>
      </c>
      <c r="K13" s="341" t="e">
        <f>IF(#REF!=0,"-",INDEX(#REF!,MATCH($B13,#REF!,0)))</f>
        <v>#REF!</v>
      </c>
      <c r="L13" s="387" t="e">
        <f>IF(#REF!=0,"-",INDEX(#REF!,MATCH($B13,#REF!,0)))</f>
        <v>#REF!</v>
      </c>
      <c r="M13" s="390" t="e">
        <f>IF(#REF!=0,"-",INDEX(#REF!,MATCH($B13,#REF!,0)))</f>
        <v>#REF!</v>
      </c>
      <c r="N13" s="341" t="e">
        <f>IF(#REF!=0,"-",INDEX(#REF!,MATCH($B13,#REF!,0)))</f>
        <v>#REF!</v>
      </c>
      <c r="O13" s="341" t="e">
        <f>IF(#REF!=0,"-",INDEX(#REF!,MATCH($B13,#REF!,0)))</f>
        <v>#REF!</v>
      </c>
      <c r="P13" s="341" t="e">
        <f>IF(#REF!=0,"-",INDEX(#REF!,MATCH($B13,#REF!,0)))</f>
        <v>#REF!</v>
      </c>
      <c r="Q13" s="341" t="e">
        <f>IF(#REF!=0,"-",INDEX(#REF!,MATCH($B13,#REF!,0)))</f>
        <v>#REF!</v>
      </c>
      <c r="R13" s="341" t="e">
        <f>IF(#REF!=0,"-",INDEX(#REF!,MATCH($B13,#REF!,0)))</f>
        <v>#REF!</v>
      </c>
      <c r="S13" s="341" t="e">
        <f>IF(#REF!=0,"-",INDEX(#REF!,MATCH($B13,#REF!,0)))</f>
        <v>#REF!</v>
      </c>
      <c r="T13" s="341" t="e">
        <f>IF(#REF!=0,"-",INDEX(#REF!,MATCH($B13,#REF!,0)))</f>
        <v>#REF!</v>
      </c>
      <c r="U13" s="341" t="e">
        <f>IF(#REF!=0,"-",INDEX(#REF!,MATCH($B13,#REF!,0)))</f>
        <v>#REF!</v>
      </c>
      <c r="V13" s="341" t="e">
        <f>IF(#REF!=0,"-",INDEX(#REF!,MATCH($B13,#REF!,0)))</f>
        <v>#REF!</v>
      </c>
      <c r="W13" s="341" t="e">
        <f>IF(#REF!=0,"-",INDEX(#REF!,MATCH($B13,#REF!,0)))</f>
        <v>#REF!</v>
      </c>
    </row>
    <row r="14" spans="2:23" s="329" customFormat="1" ht="29.1" customHeight="1">
      <c r="B14" s="335">
        <v>5</v>
      </c>
      <c r="C14" s="341" t="e">
        <f>IF(#REF!=0,"-",INDEX(#REF!,MATCH($B14,#REF!,0)))</f>
        <v>#REF!</v>
      </c>
      <c r="D14" s="341" t="e">
        <f>IF(#REF!=0,"-",INDEX(#REF!,MATCH($B14,#REF!,0)))</f>
        <v>#REF!</v>
      </c>
      <c r="E14" s="341" t="e">
        <f>IF(#REF!=0,"-",INDEX(#REF!,MATCH($B14,#REF!,0)))</f>
        <v>#REF!</v>
      </c>
      <c r="F14" s="341" t="e">
        <f>IF(#REF!=0,"-",INDEX(#REF!,MATCH($B14,#REF!,0)))</f>
        <v>#REF!</v>
      </c>
      <c r="G14" s="341" t="e">
        <f>IF(#REF!=0,"-",INDEX(#REF!,MATCH($B14,#REF!,0)))</f>
        <v>#REF!</v>
      </c>
      <c r="H14" s="341" t="e">
        <f>IF(#REF!=0,"-",INDEX(#REF!,MATCH($B14,#REF!,0)))</f>
        <v>#REF!</v>
      </c>
      <c r="I14" s="341" t="e">
        <f>IF(#REF!=0,"-",INDEX(#REF!,MATCH($B14,#REF!,0)))</f>
        <v>#REF!</v>
      </c>
      <c r="J14" s="341" t="e">
        <f>IF(#REF!=0,"-",INDEX(#REF!,MATCH($B14,#REF!,0)))</f>
        <v>#REF!</v>
      </c>
      <c r="K14" s="341" t="e">
        <f>IF(#REF!=0,"-",INDEX(#REF!,MATCH($B14,#REF!,0)))</f>
        <v>#REF!</v>
      </c>
      <c r="L14" s="387" t="e">
        <f>IF(#REF!=0,"-",INDEX(#REF!,MATCH($B14,#REF!,0)))</f>
        <v>#REF!</v>
      </c>
      <c r="M14" s="390" t="e">
        <f>IF(#REF!=0,"-",INDEX(#REF!,MATCH($B14,#REF!,0)))</f>
        <v>#REF!</v>
      </c>
      <c r="N14" s="341" t="e">
        <f>IF(#REF!=0,"-",INDEX(#REF!,MATCH($B14,#REF!,0)))</f>
        <v>#REF!</v>
      </c>
      <c r="O14" s="341" t="e">
        <f>IF(#REF!=0,"-",INDEX(#REF!,MATCH($B14,#REF!,0)))</f>
        <v>#REF!</v>
      </c>
      <c r="P14" s="341" t="e">
        <f>IF(#REF!=0,"-",INDEX(#REF!,MATCH($B14,#REF!,0)))</f>
        <v>#REF!</v>
      </c>
      <c r="Q14" s="341" t="e">
        <f>IF(#REF!=0,"-",INDEX(#REF!,MATCH($B14,#REF!,0)))</f>
        <v>#REF!</v>
      </c>
      <c r="R14" s="341" t="e">
        <f>IF(#REF!=0,"-",INDEX(#REF!,MATCH($B14,#REF!,0)))</f>
        <v>#REF!</v>
      </c>
      <c r="S14" s="341" t="e">
        <f>IF(#REF!=0,"-",INDEX(#REF!,MATCH($B14,#REF!,0)))</f>
        <v>#REF!</v>
      </c>
      <c r="T14" s="341" t="e">
        <f>IF(#REF!=0,"-",INDEX(#REF!,MATCH($B14,#REF!,0)))</f>
        <v>#REF!</v>
      </c>
      <c r="U14" s="341" t="e">
        <f>IF(#REF!=0,"-",INDEX(#REF!,MATCH($B14,#REF!,0)))</f>
        <v>#REF!</v>
      </c>
      <c r="V14" s="341" t="e">
        <f>IF(#REF!=0,"-",INDEX(#REF!,MATCH($B14,#REF!,0)))</f>
        <v>#REF!</v>
      </c>
      <c r="W14" s="341" t="e">
        <f>IF(#REF!=0,"-",INDEX(#REF!,MATCH($B14,#REF!,0)))</f>
        <v>#REF!</v>
      </c>
    </row>
    <row r="15" spans="2:23" s="329" customFormat="1" ht="29.1" customHeight="1" outlineLevel="1">
      <c r="B15" s="335">
        <v>6</v>
      </c>
      <c r="C15" s="341" t="e">
        <f>IF(#REF!=0,"-",INDEX(#REF!,MATCH($B15,#REF!,0)))</f>
        <v>#REF!</v>
      </c>
      <c r="D15" s="341" t="e">
        <f>IF(#REF!=0,"-",INDEX(#REF!,MATCH($B15,#REF!,0)))</f>
        <v>#REF!</v>
      </c>
      <c r="E15" s="341" t="e">
        <f>IF(#REF!=0,"-",INDEX(#REF!,MATCH($B15,#REF!,0)))</f>
        <v>#REF!</v>
      </c>
      <c r="F15" s="341" t="e">
        <f>IF(#REF!=0,"-",INDEX(#REF!,MATCH($B15,#REF!,0)))</f>
        <v>#REF!</v>
      </c>
      <c r="G15" s="341" t="e">
        <f>IF(#REF!=0,"-",INDEX(#REF!,MATCH($B15,#REF!,0)))</f>
        <v>#REF!</v>
      </c>
      <c r="H15" s="341" t="e">
        <f>IF(#REF!=0,"-",INDEX(#REF!,MATCH($B15,#REF!,0)))</f>
        <v>#REF!</v>
      </c>
      <c r="I15" s="341" t="e">
        <f>IF(#REF!=0,"-",INDEX(#REF!,MATCH($B15,#REF!,0)))</f>
        <v>#REF!</v>
      </c>
      <c r="J15" s="341" t="e">
        <f>IF(#REF!=0,"-",INDEX(#REF!,MATCH($B15,#REF!,0)))</f>
        <v>#REF!</v>
      </c>
      <c r="K15" s="341" t="e">
        <f>IF(#REF!=0,"-",INDEX(#REF!,MATCH($B15,#REF!,0)))</f>
        <v>#REF!</v>
      </c>
      <c r="L15" s="387" t="e">
        <f>IF(#REF!=0,"-",INDEX(#REF!,MATCH($B15,#REF!,0)))</f>
        <v>#REF!</v>
      </c>
      <c r="M15" s="390" t="e">
        <f>IF(#REF!=0,"-",INDEX(#REF!,MATCH($B15,#REF!,0)))</f>
        <v>#REF!</v>
      </c>
      <c r="N15" s="341" t="e">
        <f>IF(#REF!=0,"-",INDEX(#REF!,MATCH($B15,#REF!,0)))</f>
        <v>#REF!</v>
      </c>
      <c r="O15" s="341" t="e">
        <f>IF(#REF!=0,"-",INDEX(#REF!,MATCH($B15,#REF!,0)))</f>
        <v>#REF!</v>
      </c>
      <c r="P15" s="341" t="e">
        <f>IF(#REF!=0,"-",INDEX(#REF!,MATCH($B15,#REF!,0)))</f>
        <v>#REF!</v>
      </c>
      <c r="Q15" s="341" t="e">
        <f>IF(#REF!=0,"-",INDEX(#REF!,MATCH($B15,#REF!,0)))</f>
        <v>#REF!</v>
      </c>
      <c r="R15" s="341" t="e">
        <f>IF(#REF!=0,"-",INDEX(#REF!,MATCH($B15,#REF!,0)))</f>
        <v>#REF!</v>
      </c>
      <c r="S15" s="341" t="e">
        <f>IF(#REF!=0,"-",INDEX(#REF!,MATCH($B15,#REF!,0)))</f>
        <v>#REF!</v>
      </c>
      <c r="T15" s="341" t="e">
        <f>IF(#REF!=0,"-",INDEX(#REF!,MATCH($B15,#REF!,0)))</f>
        <v>#REF!</v>
      </c>
      <c r="U15" s="341" t="e">
        <f>IF(#REF!=0,"-",INDEX(#REF!,MATCH($B15,#REF!,0)))</f>
        <v>#REF!</v>
      </c>
      <c r="V15" s="341" t="e">
        <f>IF(#REF!=0,"-",INDEX(#REF!,MATCH($B15,#REF!,0)))</f>
        <v>#REF!</v>
      </c>
      <c r="W15" s="341" t="e">
        <f>IF(#REF!=0,"-",INDEX(#REF!,MATCH($B15,#REF!,0)))</f>
        <v>#REF!</v>
      </c>
    </row>
    <row r="16" spans="2:23" s="329" customFormat="1" ht="29.1" customHeight="1" outlineLevel="1">
      <c r="B16" s="335">
        <v>7</v>
      </c>
      <c r="C16" s="341" t="e">
        <f>IF(#REF!=0,"-",INDEX(#REF!,MATCH($B16,#REF!,0)))</f>
        <v>#REF!</v>
      </c>
      <c r="D16" s="341" t="e">
        <f>IF(#REF!=0,"-",INDEX(#REF!,MATCH($B16,#REF!,0)))</f>
        <v>#REF!</v>
      </c>
      <c r="E16" s="341" t="e">
        <f>IF(#REF!=0,"-",INDEX(#REF!,MATCH($B16,#REF!,0)))</f>
        <v>#REF!</v>
      </c>
      <c r="F16" s="341" t="e">
        <f>IF(#REF!=0,"-",INDEX(#REF!,MATCH($B16,#REF!,0)))</f>
        <v>#REF!</v>
      </c>
      <c r="G16" s="341" t="e">
        <f>IF(#REF!=0,"-",INDEX(#REF!,MATCH($B16,#REF!,0)))</f>
        <v>#REF!</v>
      </c>
      <c r="H16" s="341" t="e">
        <f>IF(#REF!=0,"-",INDEX(#REF!,MATCH($B16,#REF!,0)))</f>
        <v>#REF!</v>
      </c>
      <c r="I16" s="341" t="e">
        <f>IF(#REF!=0,"-",INDEX(#REF!,MATCH($B16,#REF!,0)))</f>
        <v>#REF!</v>
      </c>
      <c r="J16" s="341" t="e">
        <f>IF(#REF!=0,"-",INDEX(#REF!,MATCH($B16,#REF!,0)))</f>
        <v>#REF!</v>
      </c>
      <c r="K16" s="341" t="e">
        <f>IF(#REF!=0,"-",INDEX(#REF!,MATCH($B16,#REF!,0)))</f>
        <v>#REF!</v>
      </c>
      <c r="L16" s="387" t="e">
        <f>IF(#REF!=0,"-",INDEX(#REF!,MATCH($B16,#REF!,0)))</f>
        <v>#REF!</v>
      </c>
      <c r="M16" s="390" t="e">
        <f>IF(#REF!=0,"-",INDEX(#REF!,MATCH($B16,#REF!,0)))</f>
        <v>#REF!</v>
      </c>
      <c r="N16" s="341" t="e">
        <f>IF(#REF!=0,"-",INDEX(#REF!,MATCH($B16,#REF!,0)))</f>
        <v>#REF!</v>
      </c>
      <c r="O16" s="341" t="e">
        <f>IF(#REF!=0,"-",INDEX(#REF!,MATCH($B16,#REF!,0)))</f>
        <v>#REF!</v>
      </c>
      <c r="P16" s="341" t="e">
        <f>IF(#REF!=0,"-",INDEX(#REF!,MATCH($B16,#REF!,0)))</f>
        <v>#REF!</v>
      </c>
      <c r="Q16" s="341" t="e">
        <f>IF(#REF!=0,"-",INDEX(#REF!,MATCH($B16,#REF!,0)))</f>
        <v>#REF!</v>
      </c>
      <c r="R16" s="341" t="e">
        <f>IF(#REF!=0,"-",INDEX(#REF!,MATCH($B16,#REF!,0)))</f>
        <v>#REF!</v>
      </c>
      <c r="S16" s="341" t="e">
        <f>IF(#REF!=0,"-",INDEX(#REF!,MATCH($B16,#REF!,0)))</f>
        <v>#REF!</v>
      </c>
      <c r="T16" s="341" t="e">
        <f>IF(#REF!=0,"-",INDEX(#REF!,MATCH($B16,#REF!,0)))</f>
        <v>#REF!</v>
      </c>
      <c r="U16" s="341" t="e">
        <f>IF(#REF!=0,"-",INDEX(#REF!,MATCH($B16,#REF!,0)))</f>
        <v>#REF!</v>
      </c>
      <c r="V16" s="341" t="e">
        <f>IF(#REF!=0,"-",INDEX(#REF!,MATCH($B16,#REF!,0)))</f>
        <v>#REF!</v>
      </c>
      <c r="W16" s="341" t="e">
        <f>IF(#REF!=0,"-",INDEX(#REF!,MATCH($B16,#REF!,0)))</f>
        <v>#REF!</v>
      </c>
    </row>
    <row r="17" spans="2:23" s="329" customFormat="1" ht="29.1" customHeight="1" outlineLevel="1">
      <c r="B17" s="335">
        <v>8</v>
      </c>
      <c r="C17" s="341" t="e">
        <f>IF(#REF!=0,"-",INDEX(#REF!,MATCH($B17,#REF!,0)))</f>
        <v>#REF!</v>
      </c>
      <c r="D17" s="341" t="e">
        <f>IF(#REF!=0,"-",INDEX(#REF!,MATCH($B17,#REF!,0)))</f>
        <v>#REF!</v>
      </c>
      <c r="E17" s="341" t="e">
        <f>IF(#REF!=0,"-",INDEX(#REF!,MATCH($B17,#REF!,0)))</f>
        <v>#REF!</v>
      </c>
      <c r="F17" s="341" t="e">
        <f>IF(#REF!=0,"-",INDEX(#REF!,MATCH($B17,#REF!,0)))</f>
        <v>#REF!</v>
      </c>
      <c r="G17" s="341" t="e">
        <f>IF(#REF!=0,"-",INDEX(#REF!,MATCH($B17,#REF!,0)))</f>
        <v>#REF!</v>
      </c>
      <c r="H17" s="341" t="e">
        <f>IF(#REF!=0,"-",INDEX(#REF!,MATCH($B17,#REF!,0)))</f>
        <v>#REF!</v>
      </c>
      <c r="I17" s="341" t="e">
        <f>IF(#REF!=0,"-",INDEX(#REF!,MATCH($B17,#REF!,0)))</f>
        <v>#REF!</v>
      </c>
      <c r="J17" s="341" t="e">
        <f>IF(#REF!=0,"-",INDEX(#REF!,MATCH($B17,#REF!,0)))</f>
        <v>#REF!</v>
      </c>
      <c r="K17" s="341" t="e">
        <f>IF(#REF!=0,"-",INDEX(#REF!,MATCH($B17,#REF!,0)))</f>
        <v>#REF!</v>
      </c>
      <c r="L17" s="387" t="e">
        <f>IF(#REF!=0,"-",INDEX(#REF!,MATCH($B17,#REF!,0)))</f>
        <v>#REF!</v>
      </c>
      <c r="M17" s="390" t="e">
        <f>IF(#REF!=0,"-",INDEX(#REF!,MATCH($B17,#REF!,0)))</f>
        <v>#REF!</v>
      </c>
      <c r="N17" s="341" t="e">
        <f>IF(#REF!=0,"-",INDEX(#REF!,MATCH($B17,#REF!,0)))</f>
        <v>#REF!</v>
      </c>
      <c r="O17" s="341" t="e">
        <f>IF(#REF!=0,"-",INDEX(#REF!,MATCH($B17,#REF!,0)))</f>
        <v>#REF!</v>
      </c>
      <c r="P17" s="341" t="e">
        <f>IF(#REF!=0,"-",INDEX(#REF!,MATCH($B17,#REF!,0)))</f>
        <v>#REF!</v>
      </c>
      <c r="Q17" s="341" t="e">
        <f>IF(#REF!=0,"-",INDEX(#REF!,MATCH($B17,#REF!,0)))</f>
        <v>#REF!</v>
      </c>
      <c r="R17" s="341" t="e">
        <f>IF(#REF!=0,"-",INDEX(#REF!,MATCH($B17,#REF!,0)))</f>
        <v>#REF!</v>
      </c>
      <c r="S17" s="341" t="e">
        <f>IF(#REF!=0,"-",INDEX(#REF!,MATCH($B17,#REF!,0)))</f>
        <v>#REF!</v>
      </c>
      <c r="T17" s="341" t="e">
        <f>IF(#REF!=0,"-",INDEX(#REF!,MATCH($B17,#REF!,0)))</f>
        <v>#REF!</v>
      </c>
      <c r="U17" s="341" t="e">
        <f>IF(#REF!=0,"-",INDEX(#REF!,MATCH($B17,#REF!,0)))</f>
        <v>#REF!</v>
      </c>
      <c r="V17" s="341" t="e">
        <f>IF(#REF!=0,"-",INDEX(#REF!,MATCH($B17,#REF!,0)))</f>
        <v>#REF!</v>
      </c>
      <c r="W17" s="341" t="e">
        <f>IF(#REF!=0,"-",INDEX(#REF!,MATCH($B17,#REF!,0)))</f>
        <v>#REF!</v>
      </c>
    </row>
    <row r="18" spans="2:23" s="329" customFormat="1" ht="28.5" customHeight="1">
      <c r="B18" s="336"/>
      <c r="C18" s="342" t="s">
        <v>456</v>
      </c>
      <c r="D18" s="351"/>
      <c r="E18" s="360"/>
      <c r="F18" s="367" t="s">
        <v>86</v>
      </c>
      <c r="G18" s="372" t="s">
        <v>86</v>
      </c>
      <c r="H18" s="372" t="s">
        <v>86</v>
      </c>
      <c r="I18" s="372" t="s">
        <v>86</v>
      </c>
      <c r="J18" s="384" t="e">
        <f>SUBTOTAL(109,J10:J17)</f>
        <v>#REF!</v>
      </c>
      <c r="K18" s="384" t="e">
        <f>SUBTOTAL(109,K10:K17)</f>
        <v>#REF!</v>
      </c>
      <c r="L18" s="388" t="s">
        <v>86</v>
      </c>
      <c r="M18" s="384" t="e">
        <f>SUBTOTAL(109,M10:M17)</f>
        <v>#REF!</v>
      </c>
      <c r="N18" s="388" t="s">
        <v>86</v>
      </c>
      <c r="O18" s="388" t="s">
        <v>86</v>
      </c>
      <c r="P18" s="384" t="e">
        <f>SUBTOTAL(109,P10:P17)</f>
        <v>#REF!</v>
      </c>
      <c r="Q18" s="388" t="s">
        <v>86</v>
      </c>
      <c r="R18" s="388" t="s">
        <v>86</v>
      </c>
      <c r="S18" s="439" t="s">
        <v>86</v>
      </c>
      <c r="T18" s="372" t="s">
        <v>86</v>
      </c>
      <c r="U18" s="372" t="s">
        <v>86</v>
      </c>
      <c r="V18" s="372" t="s">
        <v>86</v>
      </c>
      <c r="W18" s="372" t="s">
        <v>86</v>
      </c>
    </row>
    <row r="19" spans="2:23" s="329" customFormat="1" ht="7.5" customHeight="1">
      <c r="B19" s="337"/>
      <c r="C19" s="337"/>
      <c r="D19" s="337"/>
      <c r="E19" s="361"/>
      <c r="F19" s="337"/>
      <c r="G19" s="337"/>
      <c r="H19" s="337"/>
      <c r="I19" s="379"/>
      <c r="J19" s="379"/>
      <c r="K19" s="385"/>
      <c r="L19" s="379"/>
      <c r="M19" s="391"/>
      <c r="N19" s="391"/>
      <c r="O19" s="379"/>
      <c r="P19" s="385"/>
      <c r="Q19" s="385"/>
      <c r="R19" s="385"/>
      <c r="S19" s="337"/>
      <c r="T19" s="337"/>
      <c r="U19" s="337"/>
      <c r="V19" s="337"/>
      <c r="W19" s="337"/>
    </row>
    <row r="20" spans="2:23" s="329" customFormat="1" ht="19.5" customHeight="1">
      <c r="C20" s="337"/>
      <c r="D20" s="337"/>
      <c r="E20" s="361"/>
      <c r="F20" s="337"/>
      <c r="G20" s="337"/>
      <c r="H20" s="337"/>
      <c r="I20" s="379"/>
      <c r="J20" s="379"/>
      <c r="K20" s="385"/>
      <c r="L20" s="379"/>
      <c r="M20" s="391"/>
      <c r="N20" s="391"/>
      <c r="O20" s="379"/>
      <c r="P20" s="385"/>
      <c r="Q20" s="385"/>
      <c r="R20" s="385"/>
      <c r="S20" s="337"/>
      <c r="T20" s="337"/>
      <c r="U20" s="337"/>
      <c r="V20" s="337"/>
      <c r="W20" s="337"/>
    </row>
    <row r="21" spans="2:23" s="329" customFormat="1" ht="28.5" customHeight="1">
      <c r="B21" s="334" t="s">
        <v>451</v>
      </c>
      <c r="C21" s="343" t="s">
        <v>482</v>
      </c>
      <c r="D21" s="352"/>
      <c r="E21" s="362"/>
      <c r="F21" s="368" t="s">
        <v>641</v>
      </c>
      <c r="G21" s="368" t="s">
        <v>642</v>
      </c>
      <c r="H21" s="375" t="s">
        <v>513</v>
      </c>
      <c r="I21" s="380"/>
      <c r="J21" s="380"/>
      <c r="K21" s="386"/>
      <c r="L21" s="339" t="s">
        <v>480</v>
      </c>
      <c r="N21" s="393" t="s">
        <v>633</v>
      </c>
      <c r="O21" s="393"/>
      <c r="P21" s="393"/>
      <c r="Q21" s="425" t="e">
        <f>+#REF!</f>
        <v>#REF!</v>
      </c>
      <c r="R21" s="433"/>
      <c r="S21" s="433"/>
      <c r="T21" s="433"/>
      <c r="U21" s="433"/>
      <c r="V21" s="433"/>
      <c r="W21" s="469"/>
    </row>
    <row r="22" spans="2:23" s="329" customFormat="1" ht="28.5" customHeight="1">
      <c r="B22" s="334"/>
      <c r="C22" s="344"/>
      <c r="D22" s="353"/>
      <c r="E22" s="363"/>
      <c r="F22" s="369"/>
      <c r="G22" s="369"/>
      <c r="H22" s="376" t="s">
        <v>568</v>
      </c>
      <c r="I22" s="381"/>
      <c r="J22" s="375" t="s">
        <v>288</v>
      </c>
      <c r="K22" s="386"/>
      <c r="L22" s="339"/>
      <c r="N22" s="393"/>
      <c r="O22" s="393"/>
      <c r="P22" s="393"/>
      <c r="Q22" s="426"/>
      <c r="R22" s="434"/>
      <c r="S22" s="434"/>
      <c r="T22" s="434"/>
      <c r="U22" s="434"/>
      <c r="V22" s="434"/>
      <c r="W22" s="470"/>
    </row>
    <row r="23" spans="2:23" s="329" customFormat="1" ht="28.5" customHeight="1">
      <c r="B23" s="335">
        <v>1</v>
      </c>
      <c r="C23" s="345" t="e">
        <f>IF(#REF!=0,"-",INDEX(#REF!,MATCH($B23,#REF!,0)))</f>
        <v>#REF!</v>
      </c>
      <c r="D23" s="354"/>
      <c r="E23" s="364"/>
      <c r="F23" s="341" t="e">
        <f>IF(#REF!=0,"-",INDEX(#REF!,MATCH($B23,#REF!,0)))</f>
        <v>#REF!</v>
      </c>
      <c r="G23" s="341" t="e">
        <f>IF(#REF!=0,"-",INDEX(#REF!,MATCH($B23,#REF!,0)))</f>
        <v>#REF!</v>
      </c>
      <c r="H23" s="377" t="e">
        <f>IF(#REF!=0,"-",INDEX(#REF!,MATCH($B23,#REF!,0)))</f>
        <v>#REF!</v>
      </c>
      <c r="I23" s="382"/>
      <c r="J23" s="377" t="e">
        <f>IF(#REF!=0,"-",INDEX(#REF!,MATCH($B23,#REF!,0)))</f>
        <v>#REF!</v>
      </c>
      <c r="K23" s="382"/>
      <c r="L23" s="341" t="e">
        <f>IF(#REF!=0,"-",INDEX(#REF!,MATCH($B23,#REF!,0)))</f>
        <v>#REF!</v>
      </c>
      <c r="N23" s="393"/>
      <c r="O23" s="393"/>
      <c r="P23" s="393"/>
      <c r="Q23" s="427"/>
      <c r="R23" s="435"/>
      <c r="S23" s="435"/>
      <c r="T23" s="435"/>
      <c r="U23" s="435"/>
      <c r="V23" s="435"/>
      <c r="W23" s="471"/>
    </row>
    <row r="24" spans="2:23" s="329" customFormat="1" ht="28.5" customHeight="1">
      <c r="B24" s="335">
        <v>2</v>
      </c>
      <c r="C24" s="345" t="e">
        <f>IF(#REF!=0,"-",INDEX(#REF!,MATCH($B24,#REF!,0)))</f>
        <v>#REF!</v>
      </c>
      <c r="D24" s="354"/>
      <c r="E24" s="364"/>
      <c r="F24" s="341" t="e">
        <f>IF(#REF!=0,"-",INDEX(#REF!,MATCH($B24,#REF!,0)))</f>
        <v>#REF!</v>
      </c>
      <c r="G24" s="341" t="e">
        <f>IF(#REF!=0,"-",INDEX(#REF!,MATCH($B24,#REF!,0)))</f>
        <v>#REF!</v>
      </c>
      <c r="H24" s="377" t="e">
        <f>IF(#REF!=0,"-",INDEX(#REF!,MATCH($B24,#REF!,0)))</f>
        <v>#REF!</v>
      </c>
      <c r="I24" s="382"/>
      <c r="J24" s="377" t="e">
        <f>IF(#REF!=0,"-",INDEX(#REF!,MATCH($B24,#REF!,0)))</f>
        <v>#REF!</v>
      </c>
      <c r="K24" s="382"/>
      <c r="L24" s="341" t="e">
        <f>IF(#REF!=0,"-",INDEX(#REF!,MATCH($B24,#REF!,0)))</f>
        <v>#REF!</v>
      </c>
      <c r="N24" s="394" t="s">
        <v>203</v>
      </c>
      <c r="O24" s="405"/>
      <c r="P24" s="414" t="s">
        <v>118</v>
      </c>
      <c r="Q24" s="428" t="e">
        <f>+#REF!</f>
        <v>#REF!</v>
      </c>
      <c r="R24" s="436"/>
      <c r="S24" s="440" t="s">
        <v>82</v>
      </c>
      <c r="T24" s="450"/>
      <c r="U24" s="457" t="e">
        <f>#REF!</f>
        <v>#REF!</v>
      </c>
      <c r="V24" s="463"/>
      <c r="W24" s="472"/>
    </row>
    <row r="25" spans="2:23" s="329" customFormat="1" ht="28.5" customHeight="1">
      <c r="B25" s="335">
        <v>3</v>
      </c>
      <c r="C25" s="345" t="e">
        <f>IF(#REF!=0,"-",INDEX(#REF!,MATCH($B25,#REF!,0)))</f>
        <v>#REF!</v>
      </c>
      <c r="D25" s="354"/>
      <c r="E25" s="364"/>
      <c r="F25" s="341" t="e">
        <f>IF(#REF!=0,"-",INDEX(#REF!,MATCH($B25,#REF!,0)))</f>
        <v>#REF!</v>
      </c>
      <c r="G25" s="341" t="e">
        <f>IF(#REF!=0,"-",INDEX(#REF!,MATCH($B25,#REF!,0)))</f>
        <v>#REF!</v>
      </c>
      <c r="H25" s="377" t="e">
        <f>IF(#REF!=0,"-",INDEX(#REF!,MATCH($B25,#REF!,0)))</f>
        <v>#REF!</v>
      </c>
      <c r="I25" s="382"/>
      <c r="J25" s="377" t="e">
        <f>IF(#REF!=0,"-",INDEX(#REF!,MATCH($B25,#REF!,0)))</f>
        <v>#REF!</v>
      </c>
      <c r="K25" s="382"/>
      <c r="L25" s="341" t="e">
        <f>IF(#REF!=0,"-",INDEX(#REF!,MATCH($B25,#REF!,0)))</f>
        <v>#REF!</v>
      </c>
      <c r="N25" s="394"/>
      <c r="O25" s="405"/>
      <c r="P25" s="415" t="s">
        <v>457</v>
      </c>
      <c r="Q25" s="429" t="s">
        <v>113</v>
      </c>
      <c r="R25" s="429" t="s">
        <v>458</v>
      </c>
      <c r="S25" s="441" t="s">
        <v>460</v>
      </c>
      <c r="T25" s="451"/>
      <c r="U25" s="458" t="e">
        <f>#REF!</f>
        <v>#REF!</v>
      </c>
      <c r="V25" s="464"/>
      <c r="W25" s="473"/>
    </row>
    <row r="26" spans="2:23" s="329" customFormat="1" ht="28.5" customHeight="1">
      <c r="B26" s="335">
        <v>4</v>
      </c>
      <c r="C26" s="345" t="e">
        <f>IF(#REF!=0,"-",INDEX(#REF!,MATCH($B26,#REF!,0)))</f>
        <v>#REF!</v>
      </c>
      <c r="D26" s="354"/>
      <c r="E26" s="364"/>
      <c r="F26" s="341" t="e">
        <f>IF(#REF!=0,"-",INDEX(#REF!,MATCH($B26,#REF!,0)))</f>
        <v>#REF!</v>
      </c>
      <c r="G26" s="341" t="e">
        <f>IF(#REF!=0,"-",INDEX(#REF!,MATCH($B26,#REF!,0)))</f>
        <v>#REF!</v>
      </c>
      <c r="H26" s="377" t="e">
        <f>IF(#REF!=0,"-",INDEX(#REF!,MATCH($B26,#REF!,0)))</f>
        <v>#REF!</v>
      </c>
      <c r="I26" s="382"/>
      <c r="J26" s="377" t="e">
        <f>IF(#REF!=0,"-",INDEX(#REF!,MATCH($B26,#REF!,0)))</f>
        <v>#REF!</v>
      </c>
      <c r="K26" s="382"/>
      <c r="L26" s="341" t="e">
        <f>IF(#REF!=0,"-",INDEX(#REF!,MATCH($B26,#REF!,0)))</f>
        <v>#REF!</v>
      </c>
      <c r="N26" s="395" t="s">
        <v>463</v>
      </c>
      <c r="O26" s="406"/>
      <c r="P26" s="415" t="s">
        <v>466</v>
      </c>
      <c r="Q26" s="430" t="e">
        <f>#REF!</f>
        <v>#REF!</v>
      </c>
      <c r="R26" s="430" t="e">
        <f>#REF!</f>
        <v>#REF!</v>
      </c>
      <c r="S26" s="442"/>
      <c r="T26" s="452"/>
      <c r="U26" s="459"/>
      <c r="V26" s="465"/>
      <c r="W26" s="474"/>
    </row>
    <row r="27" spans="2:23" s="329" customFormat="1" ht="28.5" customHeight="1">
      <c r="B27" s="335">
        <v>5</v>
      </c>
      <c r="C27" s="345" t="e">
        <f>IF(#REF!=0,"-",INDEX(#REF!,MATCH($B27,#REF!,0)))</f>
        <v>#REF!</v>
      </c>
      <c r="D27" s="354"/>
      <c r="E27" s="364"/>
      <c r="F27" s="341" t="e">
        <f>IF(#REF!=0,"-",INDEX(#REF!,MATCH($B27,#REF!,0)))</f>
        <v>#REF!</v>
      </c>
      <c r="G27" s="341" t="e">
        <f>IF(#REF!=0,"-",INDEX(#REF!,MATCH($B27,#REF!,0)))</f>
        <v>#REF!</v>
      </c>
      <c r="H27" s="377" t="e">
        <f>IF(#REF!=0,"-",INDEX(#REF!,MATCH($B27,#REF!,0)))</f>
        <v>#REF!</v>
      </c>
      <c r="I27" s="382"/>
      <c r="J27" s="377" t="e">
        <f>IF(#REF!=0,"-",INDEX(#REF!,MATCH($B27,#REF!,0)))</f>
        <v>#REF!</v>
      </c>
      <c r="K27" s="382"/>
      <c r="L27" s="341" t="e">
        <f>IF(#REF!=0,"-",INDEX(#REF!,MATCH($B27,#REF!,0)))</f>
        <v>#REF!</v>
      </c>
      <c r="N27" s="395"/>
      <c r="O27" s="406"/>
      <c r="P27" s="416" t="s">
        <v>284</v>
      </c>
      <c r="Q27" s="430" t="e">
        <f>#REF!</f>
        <v>#REF!</v>
      </c>
      <c r="R27" s="430" t="e">
        <f>#REF!</f>
        <v>#REF!</v>
      </c>
      <c r="S27" s="443"/>
      <c r="T27" s="453"/>
      <c r="U27" s="460"/>
      <c r="V27" s="466"/>
      <c r="W27" s="475"/>
    </row>
    <row r="28" spans="2:23" s="329" customFormat="1" ht="28.5" customHeight="1">
      <c r="B28" s="335">
        <v>6</v>
      </c>
      <c r="C28" s="345" t="e">
        <f>IF(#REF!=0,"-",INDEX(#REF!,MATCH($B28,#REF!,0)))</f>
        <v>#REF!</v>
      </c>
      <c r="D28" s="354"/>
      <c r="E28" s="364"/>
      <c r="F28" s="341" t="e">
        <f>IF(#REF!=0,"-",INDEX(#REF!,MATCH($B28,#REF!,0)))</f>
        <v>#REF!</v>
      </c>
      <c r="G28" s="341" t="e">
        <f>IF(#REF!=0,"-",INDEX(#REF!,MATCH($B28,#REF!,0)))</f>
        <v>#REF!</v>
      </c>
      <c r="H28" s="377" t="e">
        <f>IF(#REF!=0,"-",INDEX(#REF!,MATCH($B28,#REF!,0)))</f>
        <v>#REF!</v>
      </c>
      <c r="I28" s="382"/>
      <c r="J28" s="377" t="e">
        <f>IF(#REF!=0,"-",INDEX(#REF!,MATCH($B28,#REF!,0)))</f>
        <v>#REF!</v>
      </c>
      <c r="K28" s="382"/>
      <c r="L28" s="341" t="e">
        <f>IF(#REF!=0,"-",INDEX(#REF!,MATCH($B28,#REF!,0)))</f>
        <v>#REF!</v>
      </c>
      <c r="M28" s="337"/>
      <c r="N28" s="396" t="s">
        <v>151</v>
      </c>
      <c r="O28" s="407"/>
      <c r="P28" s="417" t="s">
        <v>468</v>
      </c>
      <c r="Q28" s="430" t="e">
        <f>#REF!</f>
        <v>#REF!</v>
      </c>
      <c r="R28" s="430" t="e">
        <f>#REF!</f>
        <v>#REF!</v>
      </c>
      <c r="S28" s="440" t="s">
        <v>417</v>
      </c>
      <c r="T28" s="450"/>
      <c r="U28" s="461" t="e">
        <f>#REF!</f>
        <v>#REF!</v>
      </c>
      <c r="V28" s="467"/>
      <c r="W28" s="476"/>
    </row>
    <row r="29" spans="2:23" s="329" customFormat="1" ht="28.5" customHeight="1">
      <c r="B29" s="335">
        <v>7</v>
      </c>
      <c r="C29" s="345" t="e">
        <f>IF(#REF!=0,"-",INDEX(#REF!,MATCH($B29,#REF!,0)))</f>
        <v>#REF!</v>
      </c>
      <c r="D29" s="354"/>
      <c r="E29" s="364"/>
      <c r="F29" s="341" t="e">
        <f>IF(#REF!=0,"-",INDEX(#REF!,MATCH($B29,#REF!,0)))</f>
        <v>#REF!</v>
      </c>
      <c r="G29" s="341" t="e">
        <f>IF(#REF!=0,"-",INDEX(#REF!,MATCH($B29,#REF!,0)))</f>
        <v>#REF!</v>
      </c>
      <c r="H29" s="377" t="e">
        <f>IF(#REF!=0,"-",INDEX(#REF!,MATCH($B29,#REF!,0)))</f>
        <v>#REF!</v>
      </c>
      <c r="I29" s="382"/>
      <c r="J29" s="377" t="e">
        <f>IF(#REF!=0,"-",INDEX(#REF!,MATCH($B29,#REF!,0)))</f>
        <v>#REF!</v>
      </c>
      <c r="K29" s="382"/>
      <c r="L29" s="341" t="e">
        <f>IF(#REF!=0,"-",INDEX(#REF!,MATCH($B29,#REF!,0)))</f>
        <v>#REF!</v>
      </c>
      <c r="M29" s="337"/>
      <c r="N29" s="337"/>
      <c r="O29" s="379"/>
      <c r="P29" s="379"/>
      <c r="Q29" s="385"/>
      <c r="R29" s="379"/>
      <c r="S29" s="391"/>
      <c r="T29" s="391"/>
      <c r="U29" s="379"/>
      <c r="V29" s="385"/>
      <c r="W29" s="385"/>
    </row>
    <row r="30" spans="2:23" s="329" customFormat="1" ht="28.5" customHeight="1">
      <c r="B30" s="335">
        <v>8</v>
      </c>
      <c r="C30" s="345" t="e">
        <f>IF(#REF!=0,"-",INDEX(#REF!,MATCH($B30,#REF!,0)))</f>
        <v>#REF!</v>
      </c>
      <c r="D30" s="354"/>
      <c r="E30" s="364"/>
      <c r="F30" s="341" t="e">
        <f>IF(#REF!=0,"-",INDEX(#REF!,MATCH($B30,#REF!,0)))</f>
        <v>#REF!</v>
      </c>
      <c r="G30" s="341" t="e">
        <f>IF(#REF!=0,"-",INDEX(#REF!,MATCH($B30,#REF!,0)))</f>
        <v>#REF!</v>
      </c>
      <c r="H30" s="377" t="e">
        <f>IF(#REF!=0,"-",INDEX(#REF!,MATCH($B30,#REF!,0)))</f>
        <v>#REF!</v>
      </c>
      <c r="I30" s="382"/>
      <c r="J30" s="377" t="e">
        <f>IF(#REF!=0,"-",INDEX(#REF!,MATCH($B30,#REF!,0)))</f>
        <v>#REF!</v>
      </c>
      <c r="K30" s="382"/>
      <c r="L30" s="341" t="e">
        <f>IF(#REF!=0,"-",INDEX(#REF!,MATCH($B30,#REF!,0)))</f>
        <v>#REF!</v>
      </c>
      <c r="M30" s="337"/>
      <c r="N30" s="397" t="s">
        <v>21</v>
      </c>
      <c r="O30" s="408" t="s">
        <v>233</v>
      </c>
      <c r="P30" s="418" t="s">
        <v>167</v>
      </c>
      <c r="Q30" s="418"/>
      <c r="R30" s="418"/>
      <c r="S30" s="444" t="s">
        <v>173</v>
      </c>
      <c r="T30" s="444"/>
      <c r="U30" s="444" t="s">
        <v>473</v>
      </c>
      <c r="V30" s="444"/>
      <c r="W30" s="477"/>
    </row>
    <row r="31" spans="2:23" s="329" customFormat="1" ht="28.5" customHeight="1">
      <c r="I31" s="337"/>
      <c r="J31" s="337"/>
      <c r="K31" s="361"/>
      <c r="L31" s="337"/>
      <c r="M31" s="337"/>
      <c r="N31" s="398"/>
      <c r="O31" s="409" t="s">
        <v>262</v>
      </c>
      <c r="P31" s="419"/>
      <c r="Q31" s="419"/>
      <c r="R31" s="419"/>
      <c r="S31" s="419"/>
      <c r="T31" s="419"/>
      <c r="U31" s="419"/>
      <c r="V31" s="419"/>
      <c r="W31" s="478"/>
    </row>
    <row r="32" spans="2:23" s="329" customFormat="1" ht="28.5" customHeight="1">
      <c r="B32" s="334" t="s">
        <v>165</v>
      </c>
      <c r="C32" s="334"/>
      <c r="D32" s="334"/>
      <c r="E32" s="334"/>
      <c r="F32" s="334"/>
      <c r="G32" s="334" t="s">
        <v>471</v>
      </c>
      <c r="H32" s="334"/>
      <c r="I32" s="334"/>
      <c r="J32" s="334"/>
      <c r="K32" s="334"/>
      <c r="L32" s="337"/>
      <c r="M32" s="337"/>
      <c r="N32" s="399" t="s">
        <v>227</v>
      </c>
      <c r="O32" s="410"/>
      <c r="R32" s="385"/>
      <c r="S32" s="445" t="s">
        <v>432</v>
      </c>
      <c r="T32" s="446"/>
      <c r="U32" s="446"/>
      <c r="V32" s="446"/>
      <c r="W32" s="479"/>
    </row>
    <row r="33" spans="2:23" s="329" customFormat="1" ht="28.5" customHeight="1">
      <c r="B33" s="334" t="s">
        <v>231</v>
      </c>
      <c r="C33" s="334"/>
      <c r="D33" s="355" t="e">
        <f>#REF!</f>
        <v>#REF!</v>
      </c>
      <c r="E33" s="355"/>
      <c r="F33" s="355"/>
      <c r="G33" s="334" t="s">
        <v>231</v>
      </c>
      <c r="H33" s="334"/>
      <c r="I33" s="355" t="e">
        <f>#REF!</f>
        <v>#REF!</v>
      </c>
      <c r="J33" s="355"/>
      <c r="K33" s="355"/>
      <c r="L33" s="337"/>
      <c r="M33" s="337"/>
      <c r="N33" s="400"/>
      <c r="O33" s="411" t="s">
        <v>230</v>
      </c>
      <c r="P33" s="420" t="s">
        <v>337</v>
      </c>
      <c r="Q33" s="420"/>
      <c r="R33" s="420"/>
      <c r="S33" s="446" t="s">
        <v>477</v>
      </c>
      <c r="T33" s="446"/>
      <c r="U33" s="446"/>
      <c r="V33" s="446"/>
      <c r="W33" s="479"/>
    </row>
    <row r="34" spans="2:23" s="329" customFormat="1" ht="28.5" customHeight="1">
      <c r="B34" s="334" t="s">
        <v>474</v>
      </c>
      <c r="C34" s="334"/>
      <c r="D34" s="355" t="e">
        <f>#REF!</f>
        <v>#REF!</v>
      </c>
      <c r="E34" s="355"/>
      <c r="F34" s="355"/>
      <c r="G34" s="334" t="s">
        <v>474</v>
      </c>
      <c r="H34" s="334"/>
      <c r="I34" s="355" t="e">
        <f>#REF!</f>
        <v>#REF!</v>
      </c>
      <c r="J34" s="355"/>
      <c r="K34" s="355"/>
      <c r="L34" s="337"/>
      <c r="M34" s="391"/>
      <c r="N34" s="401"/>
      <c r="O34" s="412"/>
      <c r="P34" s="421"/>
      <c r="Q34" s="421"/>
      <c r="R34" s="421"/>
      <c r="S34" s="447" t="s">
        <v>478</v>
      </c>
      <c r="T34" s="447" t="e">
        <f>#REF!</f>
        <v>#REF!</v>
      </c>
      <c r="U34" s="447"/>
      <c r="V34" s="468"/>
      <c r="W34" s="480" t="s">
        <v>117</v>
      </c>
    </row>
    <row r="35" spans="2:23" s="329" customFormat="1" ht="28.5" customHeight="1">
      <c r="B35" s="334" t="s">
        <v>475</v>
      </c>
      <c r="C35" s="334"/>
      <c r="D35" s="356" t="e">
        <f>#REF!</f>
        <v>#REF!</v>
      </c>
      <c r="E35" s="356"/>
      <c r="F35" s="356"/>
      <c r="G35" s="334" t="s">
        <v>475</v>
      </c>
      <c r="H35" s="334"/>
      <c r="I35" s="356" t="e">
        <f>#REF!</f>
        <v>#REF!</v>
      </c>
      <c r="J35" s="356"/>
      <c r="K35" s="356"/>
      <c r="L35" s="379"/>
      <c r="M35" s="391"/>
      <c r="N35" s="391"/>
      <c r="O35" s="379"/>
      <c r="P35" s="385"/>
      <c r="Q35" s="385"/>
      <c r="R35" s="385"/>
      <c r="S35" s="337"/>
      <c r="T35" s="337"/>
      <c r="U35" s="337"/>
      <c r="V35" s="337"/>
      <c r="W35" s="337"/>
    </row>
    <row r="36" spans="2:23" s="329" customFormat="1" ht="28.5" customHeight="1">
      <c r="B36" s="337"/>
      <c r="C36" s="337"/>
      <c r="D36" s="337"/>
      <c r="E36" s="361"/>
      <c r="F36" s="337"/>
      <c r="G36" s="337"/>
      <c r="H36" s="337"/>
      <c r="I36" s="379"/>
      <c r="J36" s="379"/>
      <c r="K36" s="385"/>
      <c r="L36" s="379"/>
    </row>
    <row r="37" spans="2:23" s="329" customFormat="1" ht="28.5" customHeight="1">
      <c r="B37" s="337"/>
      <c r="C37" s="337"/>
      <c r="D37" s="337"/>
      <c r="E37" s="361"/>
      <c r="F37" s="337"/>
      <c r="G37" s="337"/>
      <c r="H37" s="337"/>
      <c r="I37" s="379"/>
      <c r="J37" s="379"/>
      <c r="K37" s="385"/>
    </row>
    <row r="38" spans="2:23" s="329" customFormat="1" ht="21.75" customHeight="1"/>
    <row r="39" spans="2:23" s="329" customFormat="1" ht="21.6" customHeight="1"/>
    <row r="40" spans="2:23" s="329" customFormat="1" ht="21.75" customHeight="1"/>
    <row r="41" spans="2:23" s="329" customFormat="1" ht="35.25" customHeight="1"/>
    <row r="42" spans="2:23" s="329" customFormat="1" ht="24" customHeight="1"/>
    <row r="43" spans="2:23" ht="24.95" customHeight="1">
      <c r="B43" s="329"/>
      <c r="C43" s="329"/>
      <c r="D43" s="329"/>
      <c r="E43" s="329"/>
      <c r="F43" s="329"/>
      <c r="G43" s="329"/>
      <c r="H43" s="329"/>
      <c r="I43" s="329"/>
      <c r="J43" s="329"/>
      <c r="K43" s="329"/>
      <c r="L43" s="329"/>
    </row>
    <row r="44" spans="2:23" ht="24.95" customHeight="1">
      <c r="B44" s="329"/>
      <c r="C44" s="329"/>
      <c r="D44" s="329"/>
      <c r="E44" s="329"/>
      <c r="F44" s="329"/>
      <c r="G44" s="329"/>
      <c r="H44" s="329"/>
      <c r="I44" s="329"/>
      <c r="J44" s="329"/>
      <c r="K44" s="329"/>
    </row>
    <row r="45" spans="2:23" s="329" customFormat="1">
      <c r="B45" s="327"/>
      <c r="C45" s="327"/>
      <c r="D45" s="327"/>
      <c r="E45" s="327"/>
      <c r="F45" s="327"/>
      <c r="G45" s="327"/>
      <c r="H45" s="327"/>
      <c r="I45" s="327"/>
      <c r="J45" s="327"/>
      <c r="K45" s="327"/>
      <c r="L45" s="327"/>
    </row>
    <row r="46" spans="2:23">
      <c r="L46" s="329"/>
    </row>
    <row r="47" spans="2:23" s="329" customFormat="1">
      <c r="L47" s="327"/>
    </row>
    <row r="48" spans="2:23" s="329" customFormat="1">
      <c r="B48" s="327"/>
      <c r="C48" s="327"/>
      <c r="D48" s="327"/>
      <c r="E48" s="327"/>
      <c r="F48" s="327"/>
      <c r="G48" s="327"/>
      <c r="H48" s="327"/>
      <c r="I48" s="327"/>
      <c r="J48" s="327"/>
      <c r="K48" s="327"/>
    </row>
  </sheetData>
  <sheetProtection sheet="1" formatCells="0" formatColumns="0" formatRows="0"/>
  <mergeCells count="103">
    <mergeCell ref="B2:W2"/>
    <mergeCell ref="I4:K4"/>
    <mergeCell ref="L4:N4"/>
    <mergeCell ref="Q4:W4"/>
    <mergeCell ref="H5:K5"/>
    <mergeCell ref="L5:N5"/>
    <mergeCell ref="P5:W5"/>
    <mergeCell ref="B6:C6"/>
    <mergeCell ref="D6:E6"/>
    <mergeCell ref="F6:G6"/>
    <mergeCell ref="H6:N6"/>
    <mergeCell ref="P6:Q6"/>
    <mergeCell ref="S6:T6"/>
    <mergeCell ref="U6:V6"/>
    <mergeCell ref="D7:K7"/>
    <mergeCell ref="L7:P7"/>
    <mergeCell ref="Q7:T7"/>
    <mergeCell ref="N8:O8"/>
    <mergeCell ref="C18:E18"/>
    <mergeCell ref="H21:K21"/>
    <mergeCell ref="H22:I22"/>
    <mergeCell ref="J22:K22"/>
    <mergeCell ref="C23:E23"/>
    <mergeCell ref="H23:I23"/>
    <mergeCell ref="J23:K23"/>
    <mergeCell ref="C24:E24"/>
    <mergeCell ref="H24:I24"/>
    <mergeCell ref="J24:K24"/>
    <mergeCell ref="Q24:R24"/>
    <mergeCell ref="S24:T24"/>
    <mergeCell ref="U24:W24"/>
    <mergeCell ref="C25:E25"/>
    <mergeCell ref="H25:I25"/>
    <mergeCell ref="J25:K25"/>
    <mergeCell ref="C26:E26"/>
    <mergeCell ref="H26:I26"/>
    <mergeCell ref="J26:K26"/>
    <mergeCell ref="C27:E27"/>
    <mergeCell ref="H27:I27"/>
    <mergeCell ref="J27:K27"/>
    <mergeCell ref="C28:E28"/>
    <mergeCell ref="H28:I28"/>
    <mergeCell ref="J28:K28"/>
    <mergeCell ref="N28:O28"/>
    <mergeCell ref="U28:W28"/>
    <mergeCell ref="C29:E29"/>
    <mergeCell ref="H29:I29"/>
    <mergeCell ref="J29:K29"/>
    <mergeCell ref="C30:E30"/>
    <mergeCell ref="H30:I30"/>
    <mergeCell ref="J30:K30"/>
    <mergeCell ref="P30:Q30"/>
    <mergeCell ref="O31:W31"/>
    <mergeCell ref="B32:F32"/>
    <mergeCell ref="G32:K32"/>
    <mergeCell ref="B33:C33"/>
    <mergeCell ref="D33:F33"/>
    <mergeCell ref="G33:H33"/>
    <mergeCell ref="I33:K33"/>
    <mergeCell ref="B34:C34"/>
    <mergeCell ref="D34:F34"/>
    <mergeCell ref="G34:H34"/>
    <mergeCell ref="I34:K34"/>
    <mergeCell ref="T34:U34"/>
    <mergeCell ref="B35:C35"/>
    <mergeCell ref="D35:F35"/>
    <mergeCell ref="G35:H35"/>
    <mergeCell ref="I35:K35"/>
    <mergeCell ref="B4:C5"/>
    <mergeCell ref="D4:E5"/>
    <mergeCell ref="F4:G5"/>
    <mergeCell ref="O4:O5"/>
    <mergeCell ref="B7:B9"/>
    <mergeCell ref="C7:C9"/>
    <mergeCell ref="U7:U9"/>
    <mergeCell ref="V7:V9"/>
    <mergeCell ref="W7:W9"/>
    <mergeCell ref="D8:D9"/>
    <mergeCell ref="E8:E9"/>
    <mergeCell ref="F8:F9"/>
    <mergeCell ref="G8:G9"/>
    <mergeCell ref="H8:H9"/>
    <mergeCell ref="I8:I9"/>
    <mergeCell ref="J8:J9"/>
    <mergeCell ref="K8:K9"/>
    <mergeCell ref="L8:L9"/>
    <mergeCell ref="M8:M9"/>
    <mergeCell ref="P8:P9"/>
    <mergeCell ref="Q8:Q9"/>
    <mergeCell ref="R8:R9"/>
    <mergeCell ref="S8:S9"/>
    <mergeCell ref="T8:T9"/>
    <mergeCell ref="B21:B22"/>
    <mergeCell ref="C21:E22"/>
    <mergeCell ref="F21:F22"/>
    <mergeCell ref="G21:G22"/>
    <mergeCell ref="L21:L22"/>
    <mergeCell ref="N21:P23"/>
    <mergeCell ref="Q21:W23"/>
    <mergeCell ref="N24:O25"/>
    <mergeCell ref="S25:T27"/>
    <mergeCell ref="U25:W27"/>
    <mergeCell ref="N26:O27"/>
  </mergeCells>
  <phoneticPr fontId="23"/>
  <dataValidations count="4">
    <dataValidation imeMode="halfAlpha" allowBlank="1" showDropDown="0" showInputMessage="1" showErrorMessage="1" sqref="Q26:R28"/>
    <dataValidation type="list" allowBlank="1" showDropDown="0" showInputMessage="1" showErrorMessage="0" prompt="ﾘｽﾄにない場合は直接入力" sqref="Q24">
      <formula1>"畑,畑（田）,田,放牧地"</formula1>
    </dataValidation>
    <dataValidation allowBlank="1" showDropDown="0" showInputMessage="1" showErrorMessage="1" prompt="セルの中で改行するときは_x000a_「Alt」キーを押しながら_x000a_「Enter」キーを押してください" sqref="U25"/>
    <dataValidation type="list" allowBlank="1" showDropDown="0" showInputMessage="1" showErrorMessage="0" prompt="リストにない事業は直接記入" sqref="D33:F33 I33:K33">
      <formula1>$W$7:$W$13</formula1>
    </dataValidation>
  </dataValidations>
  <printOptions horizontalCentered="1"/>
  <pageMargins left="0" right="0" top="0.59055118110236227" bottom="0" header="0" footer="0.1968503937007874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X43"/>
  <sheetViews>
    <sheetView view="pageBreakPreview" zoomScaleNormal="115" zoomScaleSheetLayoutView="100" workbookViewId="0">
      <selection activeCell="O1" sqref="O1:P1048576"/>
    </sheetView>
  </sheetViews>
  <sheetFormatPr defaultColWidth="2.75" defaultRowHeight="15" customHeight="1"/>
  <cols>
    <col min="1" max="1" width="2.125" style="481" customWidth="1"/>
    <col min="2" max="5" width="3.25" style="481" customWidth="1"/>
    <col min="6" max="6" width="4.375" style="481" customWidth="1"/>
    <col min="7" max="7" width="3.75" style="481" customWidth="1"/>
    <col min="8" max="11" width="3.25" style="481" customWidth="1"/>
    <col min="12" max="12" width="4.375" style="481" customWidth="1"/>
    <col min="13" max="13" width="3.75" style="481" customWidth="1"/>
    <col min="14" max="33" width="3.25" style="481" customWidth="1"/>
    <col min="34" max="43" width="3.125" style="481" customWidth="1"/>
    <col min="44" max="47" width="3.25" style="481" customWidth="1"/>
    <col min="48" max="48" width="4" style="481" customWidth="1"/>
    <col min="49" max="49" width="0.875" style="481" customWidth="1"/>
    <col min="50" max="16384" width="2.75" style="481"/>
  </cols>
  <sheetData>
    <row r="1" spans="1:48" ht="15" customHeight="1">
      <c r="A1" s="484"/>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t="s">
        <v>569</v>
      </c>
      <c r="AU1" s="485"/>
      <c r="AV1" s="485"/>
    </row>
    <row r="2" spans="1:48" ht="15" customHeight="1">
      <c r="A2" s="485"/>
      <c r="B2" s="156" t="s">
        <v>293</v>
      </c>
      <c r="C2" s="485"/>
      <c r="D2" s="485"/>
      <c r="E2" s="485"/>
      <c r="F2" s="485"/>
      <c r="G2" s="485"/>
      <c r="H2" s="485"/>
      <c r="I2" s="485"/>
      <c r="J2" s="485"/>
      <c r="K2" s="485"/>
      <c r="L2" s="485"/>
      <c r="M2" s="485"/>
      <c r="N2" s="485"/>
      <c r="O2" s="485"/>
      <c r="P2" s="485"/>
      <c r="Q2" s="485"/>
      <c r="R2" s="486" t="s">
        <v>390</v>
      </c>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row>
    <row r="3" spans="1:48" ht="15" customHeight="1">
      <c r="A3" s="485"/>
      <c r="B3" s="485"/>
      <c r="C3" s="485"/>
      <c r="D3" s="515" t="s">
        <v>342</v>
      </c>
      <c r="E3" s="515"/>
      <c r="F3" s="515"/>
      <c r="G3" s="515"/>
      <c r="H3" s="515"/>
      <c r="I3" s="485"/>
      <c r="J3" s="485"/>
      <c r="K3" s="485"/>
      <c r="L3" s="485"/>
      <c r="M3" s="485"/>
      <c r="N3" s="485"/>
      <c r="O3" s="485"/>
      <c r="P3" s="485"/>
      <c r="Q3" s="485"/>
      <c r="R3" s="596" t="e">
        <f>IF(#REF!=0,"",#REF!)</f>
        <v>#REF!</v>
      </c>
      <c r="S3" s="603"/>
      <c r="T3" s="610" t="s">
        <v>91</v>
      </c>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row>
    <row r="4" spans="1:48" s="482" customFormat="1" ht="15" customHeight="1">
      <c r="A4" s="486"/>
      <c r="B4" s="486"/>
      <c r="C4" s="486"/>
      <c r="D4" s="486"/>
      <c r="E4" s="486"/>
      <c r="F4" s="486"/>
      <c r="G4" s="486"/>
      <c r="H4" s="515"/>
      <c r="I4" s="486"/>
      <c r="J4" s="486"/>
      <c r="K4" s="486"/>
      <c r="L4" s="486"/>
      <c r="M4" s="486"/>
      <c r="N4" s="486"/>
      <c r="O4" s="486"/>
      <c r="P4" s="486"/>
      <c r="Q4" s="486"/>
      <c r="R4" s="597"/>
      <c r="S4" s="604"/>
      <c r="T4" s="61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row>
    <row r="5" spans="1:48" s="482" customFormat="1" ht="15" customHeight="1">
      <c r="A5" s="486"/>
      <c r="B5" s="486"/>
      <c r="C5" s="486"/>
      <c r="D5" s="486"/>
      <c r="E5" s="486"/>
      <c r="F5" s="486"/>
      <c r="G5" s="486"/>
      <c r="H5" s="515"/>
      <c r="I5" s="486"/>
      <c r="J5" s="486"/>
      <c r="K5" s="486"/>
      <c r="L5" s="486"/>
      <c r="M5" s="486"/>
      <c r="N5" s="486"/>
      <c r="O5" s="486"/>
      <c r="P5" s="486"/>
      <c r="Q5" s="486"/>
      <c r="R5" s="598"/>
      <c r="S5" s="605"/>
      <c r="T5" s="610" t="s">
        <v>372</v>
      </c>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row>
    <row r="6" spans="1:48" s="482" customFormat="1" ht="15" customHeight="1">
      <c r="A6" s="486"/>
      <c r="B6" s="486"/>
      <c r="C6" s="486"/>
      <c r="D6" s="486"/>
      <c r="E6" s="486"/>
      <c r="F6" s="486"/>
      <c r="G6" s="486"/>
      <c r="H6" s="515"/>
      <c r="I6" s="486"/>
      <c r="J6" s="486"/>
      <c r="K6" s="486"/>
      <c r="L6" s="486"/>
      <c r="M6" s="486"/>
      <c r="N6" s="486"/>
      <c r="O6" s="486"/>
      <c r="P6" s="486"/>
      <c r="Q6" s="486"/>
      <c r="R6" s="599"/>
      <c r="S6" s="606"/>
      <c r="T6" s="61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row>
    <row r="7" spans="1:48" ht="24.95" customHeight="1">
      <c r="A7" s="485"/>
      <c r="B7" s="488" t="s">
        <v>296</v>
      </c>
      <c r="C7" s="501"/>
      <c r="D7" s="501"/>
      <c r="E7" s="501"/>
      <c r="F7" s="501"/>
      <c r="G7" s="526"/>
      <c r="H7" s="530" t="s">
        <v>11</v>
      </c>
      <c r="I7" s="537"/>
      <c r="J7" s="547"/>
      <c r="K7" s="555" t="e">
        <f>#REF!</f>
        <v>#REF!</v>
      </c>
      <c r="L7" s="555"/>
      <c r="M7" s="555"/>
      <c r="N7" s="555"/>
      <c r="O7" s="555"/>
      <c r="P7" s="555"/>
      <c r="Q7" s="591"/>
      <c r="R7" s="600" t="s">
        <v>382</v>
      </c>
      <c r="S7" s="607"/>
      <c r="T7" s="612" t="e">
        <f>#REF!</f>
        <v>#REF!</v>
      </c>
      <c r="U7" s="617"/>
      <c r="V7" s="620" t="s">
        <v>156</v>
      </c>
      <c r="W7" s="622"/>
      <c r="X7" s="623"/>
      <c r="Y7" s="633" t="e">
        <f>#REF!</f>
        <v>#REF!</v>
      </c>
      <c r="Z7" s="637"/>
      <c r="AA7" s="637"/>
      <c r="AB7" s="637"/>
      <c r="AC7" s="637"/>
      <c r="AD7" s="637"/>
      <c r="AE7" s="655"/>
      <c r="AF7" s="493" t="s">
        <v>75</v>
      </c>
      <c r="AG7" s="506"/>
      <c r="AH7" s="516"/>
      <c r="AI7" s="662" t="e">
        <f>#REF!</f>
        <v>#REF!</v>
      </c>
      <c r="AJ7" s="662"/>
      <c r="AK7" s="662"/>
      <c r="AL7" s="537" t="s">
        <v>380</v>
      </c>
      <c r="AM7" s="488" t="s">
        <v>400</v>
      </c>
      <c r="AN7" s="501"/>
      <c r="AO7" s="501"/>
      <c r="AP7" s="526"/>
      <c r="AQ7" s="677" t="e" cm="1">
        <f t="array" ref="AQ7">#REF!</f>
        <v>#REF!</v>
      </c>
      <c r="AR7" s="501"/>
      <c r="AS7" s="501"/>
      <c r="AT7" s="501"/>
      <c r="AU7" s="501"/>
      <c r="AV7" s="526"/>
    </row>
    <row r="8" spans="1:48" ht="24.95" customHeight="1">
      <c r="A8" s="485"/>
      <c r="B8" s="489" t="e">
        <f>#REF!</f>
        <v>#REF!</v>
      </c>
      <c r="C8" s="502"/>
      <c r="D8" s="502"/>
      <c r="E8" s="502"/>
      <c r="F8" s="502"/>
      <c r="G8" s="527"/>
      <c r="H8" s="531"/>
      <c r="I8" s="538"/>
      <c r="J8" s="548"/>
      <c r="K8" s="556"/>
      <c r="L8" s="556"/>
      <c r="M8" s="556"/>
      <c r="N8" s="556"/>
      <c r="O8" s="556"/>
      <c r="P8" s="556"/>
      <c r="Q8" s="592"/>
      <c r="R8" s="531"/>
      <c r="S8" s="548"/>
      <c r="T8" s="613"/>
      <c r="U8" s="618"/>
      <c r="V8" s="620" t="s">
        <v>157</v>
      </c>
      <c r="W8" s="622"/>
      <c r="X8" s="623"/>
      <c r="Y8" s="634" t="e">
        <f>#REF!</f>
        <v>#REF!</v>
      </c>
      <c r="Z8" s="638"/>
      <c r="AA8" s="638"/>
      <c r="AB8" s="638"/>
      <c r="AC8" s="638"/>
      <c r="AD8" s="638"/>
      <c r="AE8" s="623" t="s">
        <v>387</v>
      </c>
      <c r="AF8" s="494"/>
      <c r="AG8" s="507"/>
      <c r="AH8" s="517"/>
      <c r="AI8" s="663"/>
      <c r="AJ8" s="663"/>
      <c r="AK8" s="663"/>
      <c r="AL8" s="538"/>
      <c r="AM8" s="494" t="s">
        <v>403</v>
      </c>
      <c r="AN8" s="507"/>
      <c r="AO8" s="507"/>
      <c r="AP8" s="517"/>
      <c r="AQ8" s="677" t="e" cm="1">
        <f t="array" ref="AQ8">#REF!</f>
        <v>#REF!</v>
      </c>
      <c r="AR8" s="678"/>
      <c r="AS8" s="678"/>
      <c r="AT8" s="678"/>
      <c r="AU8" s="678"/>
      <c r="AV8" s="687"/>
    </row>
    <row r="9" spans="1:48" ht="21" customHeight="1">
      <c r="A9" s="485"/>
      <c r="B9" s="490" t="s">
        <v>292</v>
      </c>
      <c r="C9" s="503"/>
      <c r="D9" s="503"/>
      <c r="E9" s="503"/>
      <c r="F9" s="503"/>
      <c r="G9" s="503"/>
      <c r="H9" s="532"/>
      <c r="I9" s="539" t="s">
        <v>325</v>
      </c>
      <c r="J9" s="549"/>
      <c r="K9" s="549"/>
      <c r="L9" s="549"/>
      <c r="M9" s="549"/>
      <c r="N9" s="563"/>
      <c r="O9" s="577" t="s">
        <v>506</v>
      </c>
      <c r="P9" s="586"/>
      <c r="Q9" s="586"/>
      <c r="R9" s="586"/>
      <c r="S9" s="586"/>
      <c r="T9" s="586"/>
      <c r="U9" s="586"/>
      <c r="V9" s="586"/>
      <c r="W9" s="586"/>
      <c r="X9" s="586"/>
      <c r="Y9" s="586"/>
      <c r="Z9" s="586"/>
      <c r="AA9" s="586"/>
      <c r="AB9" s="586"/>
      <c r="AC9" s="586"/>
      <c r="AD9" s="586"/>
      <c r="AE9" s="656"/>
      <c r="AF9" s="539" t="s">
        <v>661</v>
      </c>
      <c r="AG9" s="549"/>
      <c r="AH9" s="549"/>
      <c r="AI9" s="549"/>
      <c r="AJ9" s="549"/>
      <c r="AK9" s="563"/>
      <c r="AL9" s="539" t="s">
        <v>198</v>
      </c>
      <c r="AM9" s="549"/>
      <c r="AN9" s="549"/>
      <c r="AO9" s="549"/>
      <c r="AP9" s="549"/>
      <c r="AQ9" s="563"/>
      <c r="AR9" s="679" t="s">
        <v>662</v>
      </c>
      <c r="AS9" s="683"/>
      <c r="AT9" s="683"/>
      <c r="AU9" s="683"/>
      <c r="AV9" s="688"/>
    </row>
    <row r="10" spans="1:48" ht="21" customHeight="1">
      <c r="A10" s="485"/>
      <c r="B10" s="491"/>
      <c r="C10" s="504"/>
      <c r="D10" s="504"/>
      <c r="E10" s="504"/>
      <c r="F10" s="504"/>
      <c r="G10" s="504"/>
      <c r="H10" s="533"/>
      <c r="I10" s="540"/>
      <c r="J10" s="550"/>
      <c r="K10" s="550"/>
      <c r="L10" s="550"/>
      <c r="M10" s="550"/>
      <c r="N10" s="564"/>
      <c r="O10" s="578"/>
      <c r="P10" s="587"/>
      <c r="Q10" s="587"/>
      <c r="R10" s="587"/>
      <c r="S10" s="587"/>
      <c r="T10" s="587"/>
      <c r="U10" s="587"/>
      <c r="V10" s="587"/>
      <c r="W10" s="587"/>
      <c r="X10" s="587"/>
      <c r="Y10" s="587"/>
      <c r="Z10" s="587"/>
      <c r="AA10" s="587"/>
      <c r="AB10" s="587"/>
      <c r="AC10" s="587"/>
      <c r="AD10" s="587"/>
      <c r="AE10" s="657"/>
      <c r="AF10" s="540"/>
      <c r="AG10" s="550"/>
      <c r="AH10" s="550"/>
      <c r="AI10" s="550"/>
      <c r="AJ10" s="550"/>
      <c r="AK10" s="564"/>
      <c r="AL10" s="540"/>
      <c r="AM10" s="550"/>
      <c r="AN10" s="550"/>
      <c r="AO10" s="550"/>
      <c r="AP10" s="550"/>
      <c r="AQ10" s="564"/>
      <c r="AR10" s="680"/>
      <c r="AS10" s="684"/>
      <c r="AT10" s="684"/>
      <c r="AU10" s="684"/>
      <c r="AV10" s="689"/>
    </row>
    <row r="11" spans="1:48" ht="18.75" customHeight="1">
      <c r="A11" s="485"/>
      <c r="B11" s="491"/>
      <c r="C11" s="504"/>
      <c r="D11" s="504"/>
      <c r="E11" s="504"/>
      <c r="F11" s="504"/>
      <c r="G11" s="504"/>
      <c r="H11" s="533"/>
      <c r="I11" s="541" t="s">
        <v>299</v>
      </c>
      <c r="J11" s="551"/>
      <c r="K11" s="551"/>
      <c r="L11" s="551"/>
      <c r="M11" s="551"/>
      <c r="N11" s="565"/>
      <c r="O11" s="492" t="s">
        <v>339</v>
      </c>
      <c r="P11" s="505"/>
      <c r="Q11" s="505"/>
      <c r="R11" s="505"/>
      <c r="S11" s="505"/>
      <c r="T11" s="505"/>
      <c r="U11" s="505"/>
      <c r="V11" s="505"/>
      <c r="W11" s="505"/>
      <c r="X11" s="505"/>
      <c r="Y11" s="505"/>
      <c r="Z11" s="505"/>
      <c r="AA11" s="505"/>
      <c r="AB11" s="505"/>
      <c r="AC11" s="505"/>
      <c r="AD11" s="505"/>
      <c r="AE11" s="534"/>
      <c r="AF11" s="540"/>
      <c r="AG11" s="550"/>
      <c r="AH11" s="550"/>
      <c r="AI11" s="550"/>
      <c r="AJ11" s="550"/>
      <c r="AK11" s="564"/>
      <c r="AL11" s="540"/>
      <c r="AM11" s="550"/>
      <c r="AN11" s="550"/>
      <c r="AO11" s="550"/>
      <c r="AP11" s="550"/>
      <c r="AQ11" s="564"/>
      <c r="AR11" s="680"/>
      <c r="AS11" s="684"/>
      <c r="AT11" s="684"/>
      <c r="AU11" s="684"/>
      <c r="AV11" s="689"/>
    </row>
    <row r="12" spans="1:48" ht="21.75" customHeight="1">
      <c r="A12" s="485"/>
      <c r="B12" s="491"/>
      <c r="C12" s="504"/>
      <c r="D12" s="504"/>
      <c r="E12" s="504"/>
      <c r="F12" s="504"/>
      <c r="G12" s="504"/>
      <c r="H12" s="533"/>
      <c r="I12" s="493" t="s">
        <v>270</v>
      </c>
      <c r="J12" s="506"/>
      <c r="K12" s="506"/>
      <c r="L12" s="506"/>
      <c r="M12" s="506"/>
      <c r="N12" s="516"/>
      <c r="P12" s="110"/>
      <c r="Q12" s="110" t="s">
        <v>202</v>
      </c>
      <c r="R12" s="110"/>
      <c r="S12" s="530" t="s">
        <v>17</v>
      </c>
      <c r="T12" s="537"/>
      <c r="U12" s="537"/>
      <c r="V12" s="537"/>
      <c r="W12" s="537"/>
      <c r="X12" s="537"/>
      <c r="Y12" s="537"/>
      <c r="Z12" s="537"/>
      <c r="AA12" s="547"/>
      <c r="AB12" s="493" t="s">
        <v>404</v>
      </c>
      <c r="AC12" s="506"/>
      <c r="AD12" s="506"/>
      <c r="AE12" s="516"/>
      <c r="AF12" s="660" t="s">
        <v>266</v>
      </c>
      <c r="AG12" s="661"/>
      <c r="AH12" s="661"/>
      <c r="AI12" s="661"/>
      <c r="AJ12" s="661"/>
      <c r="AK12" s="667"/>
      <c r="AL12" s="660" t="s">
        <v>268</v>
      </c>
      <c r="AM12" s="661"/>
      <c r="AN12" s="661"/>
      <c r="AO12" s="661"/>
      <c r="AP12" s="661"/>
      <c r="AQ12" s="667"/>
      <c r="AR12" s="681" t="s">
        <v>294</v>
      </c>
      <c r="AS12" s="685"/>
      <c r="AT12" s="685"/>
      <c r="AU12" s="685"/>
      <c r="AV12" s="690"/>
    </row>
    <row r="13" spans="1:48" ht="21.75" customHeight="1">
      <c r="A13" s="485"/>
      <c r="B13" s="492" t="s">
        <v>405</v>
      </c>
      <c r="C13" s="505"/>
      <c r="D13" s="505"/>
      <c r="E13" s="505"/>
      <c r="F13" s="505"/>
      <c r="G13" s="505"/>
      <c r="H13" s="534"/>
      <c r="I13" s="494"/>
      <c r="J13" s="507"/>
      <c r="K13" s="507"/>
      <c r="L13" s="507"/>
      <c r="M13" s="507"/>
      <c r="N13" s="517"/>
      <c r="O13" s="110"/>
      <c r="P13" s="110"/>
      <c r="Q13" s="110"/>
      <c r="R13" s="110"/>
      <c r="S13" s="531"/>
      <c r="T13" s="538"/>
      <c r="U13" s="538"/>
      <c r="V13" s="538"/>
      <c r="W13" s="538"/>
      <c r="X13" s="538"/>
      <c r="Y13" s="538"/>
      <c r="Z13" s="538"/>
      <c r="AA13" s="548"/>
      <c r="AB13" s="648" t="s">
        <v>406</v>
      </c>
      <c r="AC13" s="650"/>
      <c r="AD13" s="650"/>
      <c r="AE13" s="658"/>
      <c r="AF13" s="492"/>
      <c r="AG13" s="505"/>
      <c r="AH13" s="505"/>
      <c r="AI13" s="505"/>
      <c r="AJ13" s="505"/>
      <c r="AK13" s="534"/>
      <c r="AL13" s="492"/>
      <c r="AM13" s="505"/>
      <c r="AN13" s="505"/>
      <c r="AO13" s="505"/>
      <c r="AP13" s="505"/>
      <c r="AQ13" s="534"/>
      <c r="AR13" s="682"/>
      <c r="AS13" s="686"/>
      <c r="AT13" s="686"/>
      <c r="AU13" s="686"/>
      <c r="AV13" s="691"/>
    </row>
    <row r="14" spans="1:48" ht="14.25" customHeight="1">
      <c r="A14" s="485"/>
      <c r="B14" s="493" t="s">
        <v>496</v>
      </c>
      <c r="C14" s="506"/>
      <c r="D14" s="516"/>
      <c r="E14" s="522" t="e">
        <f>IF(#REF!=0,"-",#REF!)</f>
        <v>#REF!</v>
      </c>
      <c r="F14" s="524"/>
      <c r="G14" s="528"/>
      <c r="H14" s="497" t="s">
        <v>69</v>
      </c>
      <c r="I14" s="542"/>
      <c r="J14" s="552" t="str">
        <f>IF([1]入力S_集積!E48=0,"",[1]入力S_集積!E48)</f>
        <v>さとうきび</v>
      </c>
      <c r="K14" s="552"/>
      <c r="L14" s="552"/>
      <c r="M14" s="552"/>
      <c r="N14" s="566"/>
      <c r="O14" s="579" t="s">
        <v>375</v>
      </c>
      <c r="P14" s="566"/>
      <c r="Q14" s="593" t="e">
        <f>IF(#REF!=0,"-",#REF!)</f>
        <v>#REF!</v>
      </c>
      <c r="R14" s="601"/>
      <c r="S14" s="530" t="s">
        <v>275</v>
      </c>
      <c r="T14" s="537"/>
      <c r="U14" s="537"/>
      <c r="V14" s="537"/>
      <c r="W14" s="537"/>
      <c r="X14" s="547"/>
      <c r="Y14" s="635" t="e">
        <f>IF(#REF!=0,"-",#REF!)</f>
        <v>#REF!</v>
      </c>
      <c r="Z14" s="639"/>
      <c r="AA14" s="516" t="s">
        <v>139</v>
      </c>
      <c r="AB14" s="593" t="e">
        <f>IF(#REF!=0,"-",#REF!)</f>
        <v>#REF!</v>
      </c>
      <c r="AC14" s="651"/>
      <c r="AD14" s="653" t="s">
        <v>374</v>
      </c>
      <c r="AE14" s="659"/>
      <c r="AF14" s="649" t="s">
        <v>277</v>
      </c>
      <c r="AG14" s="649"/>
      <c r="AH14" s="649"/>
      <c r="AI14" s="649" t="s">
        <v>278</v>
      </c>
      <c r="AJ14" s="649"/>
      <c r="AK14" s="649"/>
      <c r="AL14" s="649" t="s">
        <v>277</v>
      </c>
      <c r="AM14" s="649"/>
      <c r="AN14" s="649"/>
      <c r="AO14" s="649" t="s">
        <v>278</v>
      </c>
      <c r="AP14" s="649"/>
      <c r="AQ14" s="649"/>
      <c r="AR14" s="493" t="e">
        <f>IF(#REF!=0,"特になし",#REF!)</f>
        <v>#REF!</v>
      </c>
      <c r="AS14" s="506"/>
      <c r="AT14" s="506"/>
      <c r="AU14" s="506"/>
      <c r="AV14" s="516"/>
    </row>
    <row r="15" spans="1:48" ht="14.25" customHeight="1">
      <c r="A15" s="485"/>
      <c r="B15" s="494"/>
      <c r="C15" s="507"/>
      <c r="D15" s="517"/>
      <c r="E15" s="523"/>
      <c r="F15" s="525"/>
      <c r="G15" s="529"/>
      <c r="H15" s="498"/>
      <c r="I15" s="543"/>
      <c r="J15" s="553"/>
      <c r="K15" s="553"/>
      <c r="L15" s="553"/>
      <c r="M15" s="553"/>
      <c r="N15" s="567"/>
      <c r="O15" s="544"/>
      <c r="P15" s="567"/>
      <c r="Q15" s="594"/>
      <c r="R15" s="602"/>
      <c r="S15" s="600"/>
      <c r="T15" s="614"/>
      <c r="U15" s="614"/>
      <c r="V15" s="614"/>
      <c r="W15" s="614"/>
      <c r="X15" s="607"/>
      <c r="Y15" s="636"/>
      <c r="Z15" s="640"/>
      <c r="AA15" s="624"/>
      <c r="AB15" s="594"/>
      <c r="AC15" s="652"/>
      <c r="AD15" s="654"/>
      <c r="AE15" s="568"/>
      <c r="AF15" s="530"/>
      <c r="AG15" s="537"/>
      <c r="AH15" s="547"/>
      <c r="AI15" s="530"/>
      <c r="AJ15" s="537"/>
      <c r="AK15" s="547"/>
      <c r="AL15" s="530"/>
      <c r="AM15" s="537"/>
      <c r="AN15" s="547"/>
      <c r="AO15" s="530"/>
      <c r="AP15" s="537"/>
      <c r="AQ15" s="547"/>
      <c r="AR15" s="608"/>
      <c r="AS15" s="615"/>
      <c r="AT15" s="615"/>
      <c r="AU15" s="615"/>
      <c r="AV15" s="624"/>
    </row>
    <row r="16" spans="1:48" ht="14.25" customHeight="1">
      <c r="A16" s="485"/>
      <c r="B16" s="493" t="s">
        <v>172</v>
      </c>
      <c r="C16" s="506"/>
      <c r="D16" s="516"/>
      <c r="E16" s="522" t="e">
        <f>IF(#REF!=0,"-",#REF!)</f>
        <v>#REF!</v>
      </c>
      <c r="F16" s="524"/>
      <c r="G16" s="528"/>
      <c r="H16" s="498"/>
      <c r="I16" s="544"/>
      <c r="J16" s="553" t="str">
        <f>IF([1]入力S_集積!E49=0,"",[1]入力S_集積!E49)</f>
        <v>野菜</v>
      </c>
      <c r="K16" s="553"/>
      <c r="L16" s="553"/>
      <c r="M16" s="553"/>
      <c r="N16" s="567"/>
      <c r="O16" s="544"/>
      <c r="P16" s="567"/>
      <c r="Q16" s="594"/>
      <c r="R16" s="602"/>
      <c r="S16" s="493" t="s">
        <v>407</v>
      </c>
      <c r="T16" s="506"/>
      <c r="U16" s="493" t="s">
        <v>347</v>
      </c>
      <c r="V16" s="506"/>
      <c r="W16" s="506"/>
      <c r="X16" s="516"/>
      <c r="Y16" s="635" t="e">
        <f>IF(#REF!=0,"-",#REF!)</f>
        <v>#REF!</v>
      </c>
      <c r="Z16" s="639"/>
      <c r="AA16" s="642" t="s">
        <v>139</v>
      </c>
      <c r="AB16" s="594"/>
      <c r="AC16" s="652"/>
      <c r="AD16" s="654"/>
      <c r="AE16" s="568"/>
      <c r="AF16" s="600" t="e">
        <f>IF(#REF!=0,"-",#REF!)</f>
        <v>#REF!</v>
      </c>
      <c r="AG16" s="614"/>
      <c r="AH16" s="607"/>
      <c r="AI16" s="664" t="e">
        <f>IF(#REF!=0,"-",#REF!)</f>
        <v>#REF!</v>
      </c>
      <c r="AJ16" s="666"/>
      <c r="AK16" s="607" t="str">
        <f>IFERROR(#REF!,"")</f>
        <v/>
      </c>
      <c r="AL16" s="600" t="e">
        <f>IF(#REF!=0,"-",#REF!)</f>
        <v>#REF!</v>
      </c>
      <c r="AM16" s="614"/>
      <c r="AN16" s="607"/>
      <c r="AO16" s="664" t="e">
        <f>IF(#REF!=0,"-",#REF!)</f>
        <v>#REF!</v>
      </c>
      <c r="AP16" s="666"/>
      <c r="AQ16" s="607" t="str">
        <f>IFERROR(#REF!,"")</f>
        <v/>
      </c>
      <c r="AR16" s="608"/>
      <c r="AS16" s="615"/>
      <c r="AT16" s="615"/>
      <c r="AU16" s="615"/>
      <c r="AV16" s="624"/>
    </row>
    <row r="17" spans="1:50" ht="14.25" customHeight="1">
      <c r="A17" s="485"/>
      <c r="B17" s="494"/>
      <c r="C17" s="507"/>
      <c r="D17" s="517"/>
      <c r="E17" s="523"/>
      <c r="F17" s="525"/>
      <c r="G17" s="529"/>
      <c r="H17" s="499"/>
      <c r="I17" s="544"/>
      <c r="J17" s="553"/>
      <c r="K17" s="553"/>
      <c r="L17" s="553"/>
      <c r="M17" s="553"/>
      <c r="N17" s="567"/>
      <c r="O17" s="580"/>
      <c r="P17" s="588"/>
      <c r="Q17" s="580"/>
      <c r="R17" s="588" t="s">
        <v>139</v>
      </c>
      <c r="S17" s="608"/>
      <c r="T17" s="615"/>
      <c r="U17" s="608"/>
      <c r="V17" s="615"/>
      <c r="W17" s="615"/>
      <c r="X17" s="624"/>
      <c r="Y17" s="636"/>
      <c r="Z17" s="640"/>
      <c r="AA17" s="643"/>
      <c r="AB17" s="594"/>
      <c r="AC17" s="652"/>
      <c r="AD17" s="654"/>
      <c r="AE17" s="568"/>
      <c r="AF17" s="600" t="e">
        <f>IF(#REF!=0,"-",#REF!)</f>
        <v>#REF!</v>
      </c>
      <c r="AG17" s="614"/>
      <c r="AH17" s="607"/>
      <c r="AI17" s="664" t="e">
        <f>IF(#REF!=0,"-",#REF!)</f>
        <v>#REF!</v>
      </c>
      <c r="AJ17" s="666"/>
      <c r="AK17" s="607" t="str">
        <f>IFERROR(#REF!,"")</f>
        <v/>
      </c>
      <c r="AL17" s="600" t="e">
        <f>IF(#REF!=0,"-",#REF!)</f>
        <v>#REF!</v>
      </c>
      <c r="AM17" s="614"/>
      <c r="AN17" s="607"/>
      <c r="AO17" s="664" t="e">
        <f>IF(#REF!=0,"-",#REF!)</f>
        <v>#REF!</v>
      </c>
      <c r="AP17" s="666"/>
      <c r="AQ17" s="607" t="str">
        <f>IFERROR(#REF!,"")</f>
        <v/>
      </c>
      <c r="AR17" s="608"/>
      <c r="AS17" s="615"/>
      <c r="AT17" s="615"/>
      <c r="AU17" s="615"/>
      <c r="AV17" s="624"/>
    </row>
    <row r="18" spans="1:50" ht="14.25" customHeight="1">
      <c r="A18" s="485"/>
      <c r="B18" s="493" t="s">
        <v>279</v>
      </c>
      <c r="C18" s="506"/>
      <c r="D18" s="516"/>
      <c r="E18" s="522" t="e">
        <f>IF(#REF!=0,"-",#REF!)</f>
        <v>#REF!</v>
      </c>
      <c r="F18" s="524"/>
      <c r="G18" s="528"/>
      <c r="H18" s="498"/>
      <c r="I18" s="544"/>
      <c r="J18" s="553" t="str">
        <f>IF([1]入力S_集積!E50=0,"",[1]入力S_集積!E50)</f>
        <v>果樹(その他)</v>
      </c>
      <c r="K18" s="553"/>
      <c r="L18" s="553"/>
      <c r="M18" s="553"/>
      <c r="N18" s="567"/>
      <c r="O18" s="579" t="s">
        <v>373</v>
      </c>
      <c r="P18" s="567"/>
      <c r="Q18" s="593" t="e">
        <f>IF(#REF!=0,"-",#REF!)</f>
        <v>#REF!</v>
      </c>
      <c r="R18" s="602"/>
      <c r="S18" s="608"/>
      <c r="T18" s="615"/>
      <c r="U18" s="608" t="s">
        <v>155</v>
      </c>
      <c r="V18" s="615"/>
      <c r="W18" s="615"/>
      <c r="X18" s="624"/>
      <c r="Y18" s="635" t="e">
        <f>IF(#REF!=0,"-",#REF!)</f>
        <v>#REF!</v>
      </c>
      <c r="Z18" s="639"/>
      <c r="AA18" s="516" t="s">
        <v>139</v>
      </c>
      <c r="AB18" s="594"/>
      <c r="AC18" s="652"/>
      <c r="AD18" s="654"/>
      <c r="AE18" s="568"/>
      <c r="AF18" s="600"/>
      <c r="AG18" s="614"/>
      <c r="AH18" s="607"/>
      <c r="AI18" s="664"/>
      <c r="AJ18" s="666"/>
      <c r="AK18" s="607"/>
      <c r="AL18" s="600"/>
      <c r="AM18" s="614"/>
      <c r="AN18" s="607"/>
      <c r="AO18" s="664"/>
      <c r="AP18" s="666"/>
      <c r="AQ18" s="607"/>
      <c r="AR18" s="608"/>
      <c r="AS18" s="615"/>
      <c r="AT18" s="615"/>
      <c r="AU18" s="615"/>
      <c r="AV18" s="624"/>
    </row>
    <row r="19" spans="1:50" ht="14.25" customHeight="1">
      <c r="A19" s="485"/>
      <c r="B19" s="494"/>
      <c r="C19" s="507"/>
      <c r="D19" s="517"/>
      <c r="E19" s="523"/>
      <c r="F19" s="525"/>
      <c r="G19" s="529"/>
      <c r="H19" s="499"/>
      <c r="I19" s="544"/>
      <c r="J19" s="553"/>
      <c r="K19" s="553"/>
      <c r="L19" s="553"/>
      <c r="M19" s="553"/>
      <c r="N19" s="568"/>
      <c r="O19" s="544"/>
      <c r="P19" s="567"/>
      <c r="Q19" s="594"/>
      <c r="R19" s="567" t="s">
        <v>139</v>
      </c>
      <c r="S19" s="494"/>
      <c r="T19" s="507"/>
      <c r="U19" s="494"/>
      <c r="V19" s="507"/>
      <c r="W19" s="507"/>
      <c r="X19" s="517"/>
      <c r="Y19" s="636"/>
      <c r="Z19" s="640"/>
      <c r="AA19" s="644"/>
      <c r="AB19" s="594"/>
      <c r="AC19" s="652"/>
      <c r="AD19" s="654"/>
      <c r="AE19" s="568"/>
      <c r="AF19" s="600"/>
      <c r="AG19" s="614"/>
      <c r="AH19" s="607"/>
      <c r="AI19" s="664"/>
      <c r="AJ19" s="666"/>
      <c r="AK19" s="607"/>
      <c r="AL19" s="600"/>
      <c r="AM19" s="614"/>
      <c r="AN19" s="607"/>
      <c r="AO19" s="664"/>
      <c r="AP19" s="666"/>
      <c r="AQ19" s="607"/>
      <c r="AR19" s="608"/>
      <c r="AS19" s="615"/>
      <c r="AT19" s="615"/>
      <c r="AU19" s="615"/>
      <c r="AV19" s="624"/>
    </row>
    <row r="20" spans="1:50" ht="14.25" customHeight="1">
      <c r="A20" s="485"/>
      <c r="B20" s="493" t="s">
        <v>65</v>
      </c>
      <c r="C20" s="506"/>
      <c r="D20" s="516"/>
      <c r="E20" s="522" t="e">
        <f>IF(#REF!=0,"-",#REF!)</f>
        <v>#REF!</v>
      </c>
      <c r="F20" s="524"/>
      <c r="G20" s="528"/>
      <c r="H20" s="535" t="s">
        <v>69</v>
      </c>
      <c r="I20" s="545"/>
      <c r="J20" s="553" t="e">
        <f>IF(#REF!=0,"",#REF!)</f>
        <v>#REF!</v>
      </c>
      <c r="K20" s="553"/>
      <c r="L20" s="553"/>
      <c r="M20" s="553"/>
      <c r="N20" s="568"/>
      <c r="P20" s="589"/>
      <c r="Q20" s="579" t="s">
        <v>129</v>
      </c>
      <c r="R20" s="589"/>
      <c r="S20" s="589"/>
      <c r="T20" s="589"/>
      <c r="U20" s="589"/>
      <c r="V20" s="589"/>
      <c r="W20" s="589"/>
      <c r="X20" s="589"/>
      <c r="Y20" s="589"/>
      <c r="Z20" s="589"/>
      <c r="AA20" s="589"/>
      <c r="AB20" s="589"/>
      <c r="AC20" s="589"/>
      <c r="AD20" s="589"/>
      <c r="AE20" s="566"/>
      <c r="AF20" s="493" t="e">
        <f>IF(#REF!=0,"該当なし",#REF!)</f>
        <v>#REF!</v>
      </c>
      <c r="AG20" s="506"/>
      <c r="AH20" s="506"/>
      <c r="AI20" s="506"/>
      <c r="AJ20" s="506"/>
      <c r="AK20" s="506"/>
      <c r="AL20" s="506"/>
      <c r="AM20" s="506"/>
      <c r="AN20" s="506"/>
      <c r="AO20" s="506"/>
      <c r="AP20" s="506"/>
      <c r="AQ20" s="506"/>
      <c r="AR20" s="506"/>
      <c r="AS20" s="506"/>
      <c r="AT20" s="506"/>
      <c r="AU20" s="506"/>
      <c r="AV20" s="516"/>
    </row>
    <row r="21" spans="1:50" ht="14.25" customHeight="1">
      <c r="A21" s="485"/>
      <c r="B21" s="494"/>
      <c r="C21" s="507"/>
      <c r="D21" s="517"/>
      <c r="E21" s="523"/>
      <c r="F21" s="525"/>
      <c r="G21" s="529"/>
      <c r="H21" s="536"/>
      <c r="I21" s="546"/>
      <c r="J21" s="553"/>
      <c r="K21" s="553"/>
      <c r="L21" s="553"/>
      <c r="M21" s="553"/>
      <c r="N21" s="569"/>
      <c r="O21" s="580"/>
      <c r="P21" s="590"/>
      <c r="Q21" s="590"/>
      <c r="R21" s="590"/>
      <c r="S21" s="590"/>
      <c r="T21" s="590"/>
      <c r="U21" s="590"/>
      <c r="V21" s="590"/>
      <c r="W21" s="590"/>
      <c r="X21" s="590"/>
      <c r="Y21" s="590"/>
      <c r="Z21" s="590"/>
      <c r="AA21" s="590"/>
      <c r="AB21" s="590"/>
      <c r="AC21" s="590"/>
      <c r="AD21" s="590"/>
      <c r="AE21" s="588"/>
      <c r="AF21" s="494"/>
      <c r="AG21" s="507"/>
      <c r="AH21" s="507"/>
      <c r="AI21" s="507"/>
      <c r="AJ21" s="507"/>
      <c r="AK21" s="507"/>
      <c r="AL21" s="507"/>
      <c r="AM21" s="507"/>
      <c r="AN21" s="507"/>
      <c r="AO21" s="507"/>
      <c r="AP21" s="507"/>
      <c r="AQ21" s="507"/>
      <c r="AR21" s="507"/>
      <c r="AS21" s="507"/>
      <c r="AT21" s="507"/>
      <c r="AU21" s="507"/>
      <c r="AV21" s="517"/>
    </row>
    <row r="22" spans="1:50" s="481" customFormat="1" ht="17.25" customHeight="1">
      <c r="A22" s="485"/>
      <c r="B22" s="493" t="s">
        <v>16</v>
      </c>
      <c r="C22" s="506"/>
      <c r="D22" s="506"/>
      <c r="E22" s="506"/>
      <c r="F22" s="506"/>
      <c r="G22" s="506"/>
      <c r="H22" s="506"/>
      <c r="I22" s="506"/>
      <c r="J22" s="506"/>
      <c r="K22" s="506"/>
      <c r="L22" s="506"/>
      <c r="M22" s="506"/>
      <c r="N22" s="516"/>
      <c r="P22" s="589"/>
      <c r="Q22" s="579" t="s">
        <v>88</v>
      </c>
      <c r="R22" s="589"/>
      <c r="S22" s="589"/>
      <c r="T22" s="493" t="str">
        <f>IFERROR(#REF!,"")</f>
        <v/>
      </c>
      <c r="U22" s="506"/>
      <c r="V22" s="506"/>
      <c r="W22" s="516"/>
      <c r="X22" s="625" t="s">
        <v>183</v>
      </c>
      <c r="Y22" s="625"/>
      <c r="Z22" s="625"/>
      <c r="AA22" s="625"/>
      <c r="AB22" s="649" t="e">
        <f>IF(#REF!=0,"",#REF!)</f>
        <v>#REF!</v>
      </c>
      <c r="AC22" s="625" t="s">
        <v>514</v>
      </c>
      <c r="AD22" s="625"/>
      <c r="AE22" s="625"/>
      <c r="AF22" s="625"/>
      <c r="AG22" s="485"/>
      <c r="AH22" s="485"/>
      <c r="AI22" s="485"/>
      <c r="AJ22" s="485"/>
      <c r="AK22" s="485"/>
      <c r="AL22" s="485"/>
      <c r="AM22" s="485"/>
      <c r="AN22" s="485"/>
    </row>
    <row r="23" spans="1:50" s="481" customFormat="1" ht="17.25" customHeight="1">
      <c r="A23" s="485"/>
      <c r="B23" s="494"/>
      <c r="C23" s="507"/>
      <c r="D23" s="507"/>
      <c r="E23" s="507"/>
      <c r="F23" s="507"/>
      <c r="G23" s="507"/>
      <c r="H23" s="507"/>
      <c r="I23" s="507"/>
      <c r="J23" s="507"/>
      <c r="K23" s="507"/>
      <c r="L23" s="507"/>
      <c r="M23" s="507"/>
      <c r="N23" s="517"/>
      <c r="O23" s="580"/>
      <c r="P23" s="590"/>
      <c r="Q23" s="590"/>
      <c r="R23" s="590"/>
      <c r="S23" s="590"/>
      <c r="T23" s="494"/>
      <c r="U23" s="507"/>
      <c r="V23" s="507"/>
      <c r="W23" s="517"/>
      <c r="X23" s="625"/>
      <c r="Y23" s="625"/>
      <c r="Z23" s="625"/>
      <c r="AA23" s="625"/>
      <c r="AB23" s="649" t="e">
        <f>IF(#REF!=0,"",#REF!)</f>
        <v>#REF!</v>
      </c>
      <c r="AC23" s="625" t="s">
        <v>462</v>
      </c>
      <c r="AD23" s="625"/>
      <c r="AE23" s="625"/>
      <c r="AF23" s="625"/>
      <c r="AG23" s="485"/>
      <c r="AH23" s="485"/>
      <c r="AI23" s="485"/>
      <c r="AJ23" s="485"/>
      <c r="AK23" s="485"/>
      <c r="AL23" s="485"/>
      <c r="AM23" s="485"/>
      <c r="AN23" s="485"/>
    </row>
    <row r="24" spans="1:50" ht="12">
      <c r="A24" s="485"/>
      <c r="B24" s="495"/>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654"/>
      <c r="AM24" s="654"/>
      <c r="AN24" s="654"/>
      <c r="AO24" s="654"/>
      <c r="AP24" s="654"/>
      <c r="AQ24" s="485"/>
      <c r="AR24" s="485"/>
      <c r="AS24" s="485"/>
      <c r="AT24" s="485"/>
      <c r="AU24" s="485"/>
      <c r="AV24" s="485"/>
    </row>
    <row r="25" spans="1:50" s="481" customFormat="1" ht="19.5" customHeight="1">
      <c r="A25" s="485"/>
      <c r="B25" s="496"/>
      <c r="C25" s="508" t="s">
        <v>358</v>
      </c>
      <c r="D25" s="518"/>
      <c r="E25" s="518"/>
      <c r="F25" s="518"/>
      <c r="G25" s="518"/>
      <c r="H25" s="518"/>
      <c r="I25" s="518"/>
      <c r="J25" s="554"/>
      <c r="K25" s="557" t="s">
        <v>408</v>
      </c>
      <c r="L25" s="557"/>
      <c r="M25" s="560" t="s">
        <v>298</v>
      </c>
      <c r="N25" s="570"/>
      <c r="O25" s="570"/>
      <c r="P25" s="570"/>
      <c r="Q25" s="570"/>
      <c r="R25" s="570"/>
      <c r="S25" s="570"/>
      <c r="T25" s="570"/>
      <c r="U25" s="570"/>
      <c r="V25" s="570"/>
      <c r="W25" s="570"/>
      <c r="X25" s="626"/>
      <c r="Y25" s="615"/>
      <c r="Z25" s="496"/>
      <c r="AA25" s="508" t="s">
        <v>358</v>
      </c>
      <c r="AB25" s="518"/>
      <c r="AC25" s="518"/>
      <c r="AD25" s="518"/>
      <c r="AE25" s="518"/>
      <c r="AF25" s="518"/>
      <c r="AG25" s="518"/>
      <c r="AH25" s="554"/>
      <c r="AI25" s="557" t="s">
        <v>408</v>
      </c>
      <c r="AJ25" s="557"/>
      <c r="AK25" s="668" t="s">
        <v>298</v>
      </c>
      <c r="AL25" s="672"/>
      <c r="AM25" s="672"/>
      <c r="AN25" s="672"/>
      <c r="AO25" s="672"/>
      <c r="AP25" s="672"/>
      <c r="AQ25" s="672"/>
      <c r="AR25" s="672"/>
      <c r="AS25" s="672"/>
      <c r="AT25" s="672"/>
      <c r="AU25" s="672"/>
      <c r="AV25" s="692"/>
    </row>
    <row r="26" spans="1:50" s="481" customFormat="1" ht="18.75" customHeight="1">
      <c r="A26" s="485"/>
      <c r="B26" s="497" t="s">
        <v>128</v>
      </c>
      <c r="C26" s="509" t="s">
        <v>316</v>
      </c>
      <c r="D26" s="519"/>
      <c r="E26" s="519"/>
      <c r="F26" s="519"/>
      <c r="G26" s="519"/>
      <c r="H26" s="519"/>
      <c r="I26" s="519"/>
      <c r="J26" s="519"/>
      <c r="K26" s="558" t="e">
        <f>IF(#REF!=0,"-",#REF!)</f>
        <v>#REF!</v>
      </c>
      <c r="L26" s="559"/>
      <c r="M26" s="561" t="e">
        <f>IF(#REF!=0,"",#REF!)</f>
        <v>#REF!</v>
      </c>
      <c r="N26" s="571" t="s">
        <v>242</v>
      </c>
      <c r="O26" s="581"/>
      <c r="P26" s="581"/>
      <c r="Q26" s="581"/>
      <c r="R26" s="581"/>
      <c r="S26" s="581"/>
      <c r="T26" s="581"/>
      <c r="U26" s="581"/>
      <c r="V26" s="581"/>
      <c r="W26" s="581"/>
      <c r="X26" s="627"/>
      <c r="Y26" s="615"/>
      <c r="Z26" s="497" t="s">
        <v>249</v>
      </c>
      <c r="AA26" s="509" t="s">
        <v>326</v>
      </c>
      <c r="AB26" s="519"/>
      <c r="AC26" s="519"/>
      <c r="AD26" s="519"/>
      <c r="AE26" s="519"/>
      <c r="AF26" s="519"/>
      <c r="AG26" s="519"/>
      <c r="AH26" s="519"/>
      <c r="AI26" s="665" t="e">
        <f>IF(#REF!=0,"-",#REF!)</f>
        <v>#REF!</v>
      </c>
      <c r="AJ26" s="665"/>
      <c r="AK26" s="669" t="e">
        <f>IF(#REF!=0,"",#REF!)</f>
        <v>#REF!</v>
      </c>
      <c r="AL26" s="673" t="s">
        <v>409</v>
      </c>
      <c r="AM26" s="675"/>
      <c r="AN26" s="675"/>
      <c r="AO26" s="675"/>
      <c r="AP26" s="675"/>
      <c r="AQ26" s="675"/>
      <c r="AR26" s="675"/>
      <c r="AS26" s="675"/>
      <c r="AT26" s="675"/>
      <c r="AU26" s="675"/>
      <c r="AV26" s="693"/>
      <c r="AW26" s="641"/>
      <c r="AX26" s="646"/>
    </row>
    <row r="27" spans="1:50" s="481" customFormat="1" ht="18.75" customHeight="1">
      <c r="A27" s="485"/>
      <c r="B27" s="498"/>
      <c r="C27" s="510"/>
      <c r="D27" s="520"/>
      <c r="E27" s="520"/>
      <c r="F27" s="520"/>
      <c r="G27" s="520"/>
      <c r="H27" s="520"/>
      <c r="I27" s="520"/>
      <c r="J27" s="520"/>
      <c r="K27" s="558"/>
      <c r="L27" s="559"/>
      <c r="M27" s="561" t="e">
        <f>IF(#REF!=0,"",#REF!)</f>
        <v>#REF!</v>
      </c>
      <c r="N27" s="571" t="s">
        <v>410</v>
      </c>
      <c r="O27" s="581"/>
      <c r="P27" s="581"/>
      <c r="Q27" s="581"/>
      <c r="R27" s="581"/>
      <c r="S27" s="581"/>
      <c r="T27" s="581"/>
      <c r="U27" s="581"/>
      <c r="V27" s="581"/>
      <c r="W27" s="581"/>
      <c r="X27" s="627"/>
      <c r="Y27" s="615"/>
      <c r="Z27" s="498"/>
      <c r="AA27" s="510"/>
      <c r="AB27" s="520"/>
      <c r="AC27" s="520"/>
      <c r="AD27" s="520"/>
      <c r="AE27" s="520"/>
      <c r="AF27" s="520"/>
      <c r="AG27" s="520"/>
      <c r="AH27" s="520"/>
      <c r="AI27" s="665"/>
      <c r="AJ27" s="665"/>
      <c r="AK27" s="669" t="e">
        <f>IF(#REF!=0,"",#REF!)</f>
        <v>#REF!</v>
      </c>
      <c r="AL27" s="575" t="s">
        <v>413</v>
      </c>
      <c r="AM27" s="584"/>
      <c r="AN27" s="584"/>
      <c r="AO27" s="584"/>
      <c r="AP27" s="584"/>
      <c r="AQ27" s="584"/>
      <c r="AR27" s="584"/>
      <c r="AS27" s="584"/>
      <c r="AT27" s="584"/>
      <c r="AU27" s="584"/>
      <c r="AV27" s="631"/>
      <c r="AW27" s="641"/>
      <c r="AX27" s="646"/>
    </row>
    <row r="28" spans="1:50" s="481" customFormat="1" ht="18.75" customHeight="1">
      <c r="A28" s="485"/>
      <c r="B28" s="499"/>
      <c r="C28" s="511"/>
      <c r="D28" s="521"/>
      <c r="E28" s="521"/>
      <c r="F28" s="521"/>
      <c r="G28" s="521"/>
      <c r="H28" s="521"/>
      <c r="I28" s="521"/>
      <c r="J28" s="521"/>
      <c r="K28" s="558"/>
      <c r="L28" s="559"/>
      <c r="M28" s="561" t="e">
        <f>IF(#REF!=0,"",#REF!)</f>
        <v>#REF!</v>
      </c>
      <c r="N28" s="571" t="s">
        <v>85</v>
      </c>
      <c r="O28" s="581"/>
      <c r="P28" s="581"/>
      <c r="Q28" s="581"/>
      <c r="R28" s="581"/>
      <c r="S28" s="581"/>
      <c r="T28" s="581"/>
      <c r="U28" s="581"/>
      <c r="V28" s="581"/>
      <c r="W28" s="581"/>
      <c r="X28" s="627"/>
      <c r="Y28" s="615"/>
      <c r="Z28" s="498"/>
      <c r="AA28" s="511"/>
      <c r="AB28" s="521"/>
      <c r="AC28" s="521"/>
      <c r="AD28" s="521"/>
      <c r="AE28" s="521"/>
      <c r="AF28" s="521"/>
      <c r="AG28" s="521"/>
      <c r="AH28" s="521"/>
      <c r="AI28" s="665"/>
      <c r="AJ28" s="665"/>
      <c r="AK28" s="669" t="e">
        <f>IF(#REF!=0,"",#REF!)</f>
        <v>#REF!</v>
      </c>
      <c r="AL28" s="595" t="s">
        <v>416</v>
      </c>
      <c r="AM28" s="676"/>
      <c r="AN28" s="595" t="e">
        <f>IF(#REF!=0,"",#REF!)</f>
        <v>#REF!</v>
      </c>
      <c r="AO28" s="595"/>
      <c r="AP28" s="595" t="s">
        <v>447</v>
      </c>
      <c r="AQ28" s="676"/>
      <c r="AR28" s="676"/>
      <c r="AS28" s="595"/>
      <c r="AT28" s="595"/>
      <c r="AU28" s="595" t="e">
        <f>IF(#REF!=0,"",#REF!)</f>
        <v>#REF!</v>
      </c>
      <c r="AV28" s="694" t="s">
        <v>380</v>
      </c>
      <c r="AW28" s="695"/>
      <c r="AX28" s="695"/>
    </row>
    <row r="29" spans="1:50" s="481" customFormat="1" ht="19.5" customHeight="1">
      <c r="A29" s="485"/>
      <c r="B29" s="497" t="s">
        <v>3</v>
      </c>
      <c r="C29" s="509" t="s">
        <v>418</v>
      </c>
      <c r="D29" s="519"/>
      <c r="E29" s="519"/>
      <c r="F29" s="519"/>
      <c r="G29" s="519"/>
      <c r="H29" s="519"/>
      <c r="I29" s="519"/>
      <c r="J29" s="519"/>
      <c r="K29" s="558" t="e">
        <f>IF(#REF!=0,"-",#REF!)</f>
        <v>#REF!</v>
      </c>
      <c r="L29" s="559"/>
      <c r="M29" s="561" t="e">
        <f>IF(#REF!=0,"",#REF!)</f>
        <v>#REF!</v>
      </c>
      <c r="N29" s="572" t="s">
        <v>420</v>
      </c>
      <c r="O29" s="572"/>
      <c r="P29" s="572"/>
      <c r="Q29" s="572"/>
      <c r="R29" s="572"/>
      <c r="S29" s="572"/>
      <c r="T29" s="572"/>
      <c r="U29" s="572"/>
      <c r="V29" s="572"/>
      <c r="W29" s="572"/>
      <c r="X29" s="628"/>
      <c r="Y29" s="615"/>
      <c r="Z29" s="498"/>
      <c r="AA29" s="645" t="s">
        <v>110</v>
      </c>
      <c r="AB29" s="519"/>
      <c r="AC29" s="519"/>
      <c r="AD29" s="519"/>
      <c r="AE29" s="519"/>
      <c r="AF29" s="519"/>
      <c r="AG29" s="519"/>
      <c r="AH29" s="519"/>
      <c r="AI29" s="665" t="e">
        <f>IF(#REF!=0,"-",#REF!)</f>
        <v>#REF!</v>
      </c>
      <c r="AJ29" s="665"/>
      <c r="AK29" s="562" t="e">
        <f>IF(#REF!=0,"",#REF!)</f>
        <v>#REF!</v>
      </c>
      <c r="AL29" s="674" t="s">
        <v>362</v>
      </c>
      <c r="AM29" s="674"/>
      <c r="AN29" s="674"/>
      <c r="AO29" s="674"/>
      <c r="AP29" s="562" t="e">
        <f>IF(#REF!=0,"",#REF!)</f>
        <v>#REF!</v>
      </c>
      <c r="AQ29" s="674" t="s">
        <v>57</v>
      </c>
      <c r="AR29" s="500"/>
      <c r="AS29" s="584"/>
      <c r="AT29" s="674"/>
      <c r="AU29" s="674"/>
      <c r="AV29" s="631"/>
      <c r="AW29" s="646"/>
    </row>
    <row r="30" spans="1:50" s="481" customFormat="1" ht="18.75" customHeight="1">
      <c r="A30" s="485"/>
      <c r="B30" s="499"/>
      <c r="C30" s="511"/>
      <c r="D30" s="521"/>
      <c r="E30" s="521"/>
      <c r="F30" s="521"/>
      <c r="G30" s="521"/>
      <c r="H30" s="521"/>
      <c r="I30" s="521"/>
      <c r="J30" s="521"/>
      <c r="K30" s="558"/>
      <c r="L30" s="559"/>
      <c r="M30" s="561" t="e">
        <f>IF(#REF!=0,"",#REF!)</f>
        <v>#REF!</v>
      </c>
      <c r="N30" s="571" t="s">
        <v>254</v>
      </c>
      <c r="O30" s="581"/>
      <c r="P30" s="584"/>
      <c r="Q30" s="595" t="e">
        <f>IF(#REF!=0,"",#REF!)</f>
        <v>#REF!</v>
      </c>
      <c r="R30" s="581"/>
      <c r="S30" s="581"/>
      <c r="T30" s="581"/>
      <c r="U30" s="581"/>
      <c r="V30" s="581"/>
      <c r="W30" s="581"/>
      <c r="X30" s="627" t="s">
        <v>259</v>
      </c>
      <c r="Y30" s="615"/>
      <c r="Z30" s="498"/>
      <c r="AA30" s="511"/>
      <c r="AB30" s="521"/>
      <c r="AC30" s="521"/>
      <c r="AD30" s="521"/>
      <c r="AE30" s="521"/>
      <c r="AF30" s="521"/>
      <c r="AG30" s="521"/>
      <c r="AH30" s="521"/>
      <c r="AI30" s="665"/>
      <c r="AJ30" s="665"/>
      <c r="AK30" s="561" t="e">
        <f>IF(#REF!=0,"",#REF!)</f>
        <v>#REF!</v>
      </c>
      <c r="AL30" s="595" t="s">
        <v>422</v>
      </c>
      <c r="AM30" s="595"/>
      <c r="AN30" s="595"/>
      <c r="AO30" s="595" t="e">
        <f>IF(#REF!=0,"",#REF!)</f>
        <v>#REF!</v>
      </c>
      <c r="AP30" s="595"/>
      <c r="AQ30" s="595"/>
      <c r="AR30" s="595"/>
      <c r="AS30" s="585"/>
      <c r="AT30" s="585"/>
      <c r="AU30" s="585"/>
      <c r="AV30" s="632" t="s">
        <v>259</v>
      </c>
      <c r="AW30" s="641"/>
    </row>
    <row r="31" spans="1:50" s="481" customFormat="1" ht="18.75" customHeight="1">
      <c r="A31" s="485"/>
      <c r="B31" s="497" t="s">
        <v>423</v>
      </c>
      <c r="C31" s="509" t="s">
        <v>321</v>
      </c>
      <c r="D31" s="519"/>
      <c r="E31" s="519"/>
      <c r="F31" s="519"/>
      <c r="G31" s="519"/>
      <c r="H31" s="519"/>
      <c r="I31" s="519"/>
      <c r="J31" s="519"/>
      <c r="K31" s="558" t="e">
        <f>IF(#REF!=0,"-",#REF!)</f>
        <v>#REF!</v>
      </c>
      <c r="L31" s="559"/>
      <c r="M31" s="561" t="e">
        <f>IF(#REF!=0,"",#REF!)</f>
        <v>#REF!</v>
      </c>
      <c r="N31" s="573" t="s">
        <v>332</v>
      </c>
      <c r="O31" s="582"/>
      <c r="P31" s="582"/>
      <c r="Q31" s="581"/>
      <c r="R31" s="582"/>
      <c r="S31" s="582"/>
      <c r="T31" s="582"/>
      <c r="U31" s="619"/>
      <c r="V31" s="621"/>
      <c r="W31" s="582"/>
      <c r="X31" s="629"/>
      <c r="Y31" s="615"/>
      <c r="Z31" s="498"/>
      <c r="AA31" s="645" t="s">
        <v>515</v>
      </c>
      <c r="AB31" s="519"/>
      <c r="AC31" s="519"/>
      <c r="AD31" s="519"/>
      <c r="AE31" s="519"/>
      <c r="AF31" s="519"/>
      <c r="AG31" s="519"/>
      <c r="AH31" s="519"/>
      <c r="AI31" s="665" t="e">
        <f>IF(#REF!=0,"-",#REF!)</f>
        <v>#REF!</v>
      </c>
      <c r="AJ31" s="665"/>
      <c r="AK31" s="670" t="e">
        <f>IF(#REF!=0,"",#REF!)</f>
        <v>#REF!</v>
      </c>
      <c r="AL31" s="575" t="s">
        <v>492</v>
      </c>
      <c r="AM31" s="584"/>
      <c r="AN31" s="584"/>
      <c r="AO31" s="584"/>
      <c r="AP31" s="584"/>
      <c r="AQ31" s="584"/>
      <c r="AR31" s="584"/>
      <c r="AS31" s="674" t="e">
        <f>IF(#REF!=0,"",#REF!)</f>
        <v>#REF!</v>
      </c>
      <c r="AT31" s="674"/>
      <c r="AU31" s="674"/>
      <c r="AV31" s="631"/>
      <c r="AW31" s="641"/>
      <c r="AX31" s="646"/>
    </row>
    <row r="32" spans="1:50" s="481" customFormat="1" ht="18.75" customHeight="1">
      <c r="A32" s="485"/>
      <c r="B32" s="499"/>
      <c r="C32" s="511"/>
      <c r="D32" s="521"/>
      <c r="E32" s="521"/>
      <c r="F32" s="521"/>
      <c r="G32" s="521"/>
      <c r="H32" s="521"/>
      <c r="I32" s="521"/>
      <c r="J32" s="521"/>
      <c r="K32" s="558"/>
      <c r="L32" s="559"/>
      <c r="M32" s="561" t="e">
        <f>IF(#REF!=0,"",#REF!)</f>
        <v>#REF!</v>
      </c>
      <c r="N32" s="574" t="s">
        <v>493</v>
      </c>
      <c r="O32" s="583"/>
      <c r="P32" s="583"/>
      <c r="Q32" s="583"/>
      <c r="R32" s="583"/>
      <c r="S32" s="609" t="e">
        <f>IF(#REF!=0,"",#REF!)</f>
        <v>#REF!</v>
      </c>
      <c r="T32" s="616" t="s">
        <v>401</v>
      </c>
      <c r="U32" s="616"/>
      <c r="V32" s="616"/>
      <c r="W32" s="616"/>
      <c r="X32" s="630"/>
      <c r="Y32" s="615"/>
      <c r="Z32" s="499"/>
      <c r="AA32" s="511"/>
      <c r="AB32" s="521"/>
      <c r="AC32" s="521"/>
      <c r="AD32" s="521"/>
      <c r="AE32" s="521"/>
      <c r="AF32" s="521"/>
      <c r="AG32" s="521"/>
      <c r="AH32" s="521"/>
      <c r="AI32" s="665"/>
      <c r="AJ32" s="665"/>
      <c r="AK32" s="671" t="e">
        <f>IF(#REF!=0,"",#REF!)</f>
        <v>#REF!</v>
      </c>
      <c r="AL32" s="576" t="s">
        <v>499</v>
      </c>
      <c r="AM32" s="585"/>
      <c r="AN32" s="585"/>
      <c r="AO32" s="585"/>
      <c r="AP32" s="585"/>
      <c r="AQ32" s="595" t="e">
        <f>IF(#REF!=0,"",#REF!)</f>
        <v>#REF!</v>
      </c>
      <c r="AR32" s="595"/>
      <c r="AS32" s="595"/>
      <c r="AT32" s="595"/>
      <c r="AU32" s="585"/>
      <c r="AV32" s="632" t="s">
        <v>259</v>
      </c>
      <c r="AW32" s="641"/>
      <c r="AX32" s="641"/>
    </row>
    <row r="33" spans="1:50" s="481" customFormat="1" ht="18.75" customHeight="1">
      <c r="A33" s="485"/>
      <c r="B33" s="497" t="s">
        <v>359</v>
      </c>
      <c r="C33" s="509" t="s">
        <v>415</v>
      </c>
      <c r="D33" s="519"/>
      <c r="E33" s="519"/>
      <c r="F33" s="519"/>
      <c r="G33" s="519"/>
      <c r="H33" s="519"/>
      <c r="I33" s="519"/>
      <c r="J33" s="519"/>
      <c r="K33" s="558" t="e">
        <f>IF(#REF!=0,"-",#REF!)</f>
        <v>#REF!</v>
      </c>
      <c r="L33" s="559"/>
      <c r="M33" s="561" t="e">
        <f>IF(#REF!=0,"",#REF!)</f>
        <v>#REF!</v>
      </c>
      <c r="N33" s="575" t="s">
        <v>426</v>
      </c>
      <c r="O33" s="584"/>
      <c r="P33" s="584"/>
      <c r="Q33" s="584"/>
      <c r="R33" s="584"/>
      <c r="S33" s="584"/>
      <c r="T33" s="584"/>
      <c r="U33" s="584"/>
      <c r="V33" s="584"/>
      <c r="W33" s="584"/>
      <c r="X33" s="631"/>
      <c r="Y33" s="485"/>
      <c r="Z33" s="641"/>
      <c r="AA33" s="646"/>
    </row>
    <row r="34" spans="1:50" s="481" customFormat="1" ht="18.75" customHeight="1">
      <c r="A34" s="485"/>
      <c r="B34" s="499"/>
      <c r="C34" s="511"/>
      <c r="D34" s="521"/>
      <c r="E34" s="521"/>
      <c r="F34" s="521"/>
      <c r="G34" s="521"/>
      <c r="H34" s="521"/>
      <c r="I34" s="521"/>
      <c r="J34" s="521"/>
      <c r="K34" s="558"/>
      <c r="L34" s="559"/>
      <c r="M34" s="562" t="e">
        <f>IF(#REF!=0,"",#REF!)</f>
        <v>#REF!</v>
      </c>
      <c r="N34" s="576" t="s">
        <v>177</v>
      </c>
      <c r="O34" s="585"/>
      <c r="P34" s="585"/>
      <c r="Q34" s="585"/>
      <c r="R34" s="585"/>
      <c r="S34" s="585"/>
      <c r="T34" s="585"/>
      <c r="U34" s="585"/>
      <c r="V34" s="585"/>
      <c r="W34" s="585"/>
      <c r="X34" s="632"/>
      <c r="Y34" s="485"/>
      <c r="Z34" s="641"/>
      <c r="AA34" s="641"/>
    </row>
    <row r="35" spans="1:50" ht="12">
      <c r="A35" s="485"/>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9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row>
    <row r="36" spans="1:50" ht="12">
      <c r="A36" s="485"/>
      <c r="B36" s="500" t="s">
        <v>427</v>
      </c>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row>
    <row r="37" spans="1:50" ht="12">
      <c r="A37" s="485"/>
      <c r="B37" s="487"/>
      <c r="C37" s="512" t="s">
        <v>570</v>
      </c>
      <c r="D37" s="512"/>
      <c r="E37" s="512"/>
      <c r="F37" s="512"/>
      <c r="G37" s="512"/>
      <c r="H37" s="512"/>
      <c r="I37" s="512"/>
      <c r="J37" s="512"/>
      <c r="K37" s="512"/>
      <c r="L37" s="512"/>
      <c r="M37" s="512"/>
      <c r="N37" s="512"/>
      <c r="O37" s="512"/>
      <c r="P37" s="512"/>
      <c r="Q37" s="512"/>
      <c r="R37" s="512"/>
      <c r="S37" s="512"/>
      <c r="T37" s="512"/>
      <c r="U37" s="512"/>
      <c r="V37" s="512"/>
      <c r="W37" s="512"/>
      <c r="X37" s="512"/>
      <c r="Y37" s="512"/>
      <c r="Z37" s="495"/>
      <c r="AA37" s="495"/>
      <c r="AB37" s="495"/>
      <c r="AC37" s="495"/>
      <c r="AD37" s="495"/>
      <c r="AE37" s="495"/>
      <c r="AF37" s="495"/>
      <c r="AG37" s="495"/>
      <c r="AH37" s="495"/>
      <c r="AI37" s="495"/>
      <c r="AJ37" s="495"/>
      <c r="AK37" s="495"/>
      <c r="AL37" s="654"/>
      <c r="AM37" s="654"/>
      <c r="AN37" s="654"/>
      <c r="AO37" s="654"/>
      <c r="AP37" s="654"/>
      <c r="AQ37" s="654"/>
      <c r="AR37" s="654"/>
      <c r="AS37" s="654"/>
      <c r="AT37" s="654"/>
      <c r="AU37" s="654"/>
      <c r="AV37" s="654"/>
    </row>
    <row r="38" spans="1:50" s="483" customFormat="1" ht="15" customHeight="1">
      <c r="A38" s="487"/>
      <c r="B38" s="487"/>
      <c r="C38" s="512" t="s">
        <v>27</v>
      </c>
      <c r="D38" s="512"/>
      <c r="E38" s="512"/>
      <c r="F38" s="512"/>
      <c r="G38" s="512"/>
      <c r="H38" s="512"/>
      <c r="I38" s="512"/>
      <c r="J38" s="512"/>
      <c r="K38" s="512"/>
      <c r="L38" s="512"/>
      <c r="M38" s="512"/>
      <c r="N38" s="512"/>
      <c r="O38" s="512"/>
      <c r="P38" s="512"/>
      <c r="Q38" s="512"/>
      <c r="R38" s="512"/>
      <c r="S38" s="512"/>
      <c r="T38" s="512"/>
      <c r="U38" s="512"/>
      <c r="V38" s="512"/>
      <c r="W38" s="512"/>
      <c r="X38" s="512"/>
      <c r="Y38" s="512"/>
      <c r="Z38" s="500"/>
      <c r="AA38" s="495"/>
      <c r="AB38" s="495"/>
      <c r="AC38" s="495"/>
      <c r="AD38" s="495"/>
      <c r="AE38" s="495"/>
      <c r="AF38" s="495"/>
      <c r="AG38" s="495"/>
      <c r="AH38" s="495"/>
      <c r="AI38" s="495"/>
      <c r="AJ38" s="495"/>
      <c r="AK38" s="495"/>
      <c r="AL38" s="654"/>
      <c r="AM38" s="654"/>
      <c r="AN38" s="654"/>
      <c r="AO38" s="654"/>
      <c r="AP38" s="654"/>
      <c r="AQ38" s="654"/>
      <c r="AR38" s="654"/>
      <c r="AS38" s="654"/>
      <c r="AT38" s="654"/>
      <c r="AU38" s="654"/>
      <c r="AV38" s="654"/>
      <c r="AW38" s="481"/>
      <c r="AX38" s="481"/>
    </row>
    <row r="39" spans="1:50" s="483" customFormat="1" ht="14.1" customHeight="1">
      <c r="A39" s="487"/>
      <c r="B39" s="487"/>
      <c r="C39" s="513" t="s">
        <v>507</v>
      </c>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row>
    <row r="40" spans="1:50" s="483" customFormat="1" ht="14.1" customHeight="1">
      <c r="A40" s="487"/>
      <c r="B40" s="487"/>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row>
    <row r="41" spans="1:50" s="483" customFormat="1" ht="14.1" customHeight="1">
      <c r="A41" s="487"/>
      <c r="B41" s="487"/>
      <c r="C41" s="514" t="s">
        <v>25</v>
      </c>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row>
    <row r="42" spans="1:50" s="483" customFormat="1" ht="14.1" customHeight="1">
      <c r="A42" s="487"/>
      <c r="B42" s="487"/>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row>
    <row r="43" spans="1:50" ht="15" customHeight="1">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483"/>
      <c r="AX43" s="483"/>
    </row>
  </sheetData>
  <mergeCells count="116">
    <mergeCell ref="D3:H3"/>
    <mergeCell ref="B7:G7"/>
    <mergeCell ref="V7:X7"/>
    <mergeCell ref="Y7:AE7"/>
    <mergeCell ref="AM7:AP7"/>
    <mergeCell ref="AQ7:AV7"/>
    <mergeCell ref="B8:G8"/>
    <mergeCell ref="V8:X8"/>
    <mergeCell ref="Y8:AD8"/>
    <mergeCell ref="AM8:AP8"/>
    <mergeCell ref="AQ8:AV8"/>
    <mergeCell ref="I11:N11"/>
    <mergeCell ref="O11:AE11"/>
    <mergeCell ref="AB12:AE12"/>
    <mergeCell ref="B13:H13"/>
    <mergeCell ref="AB13:AE13"/>
    <mergeCell ref="AF14:AH14"/>
    <mergeCell ref="AI14:AK14"/>
    <mergeCell ref="AL14:AN14"/>
    <mergeCell ref="AO14:AQ14"/>
    <mergeCell ref="AF16:AH16"/>
    <mergeCell ref="AI16:AJ16"/>
    <mergeCell ref="AL16:AN16"/>
    <mergeCell ref="AO16:AP16"/>
    <mergeCell ref="AF17:AH17"/>
    <mergeCell ref="AI17:AJ17"/>
    <mergeCell ref="AL17:AN17"/>
    <mergeCell ref="AO17:AP17"/>
    <mergeCell ref="AF18:AH18"/>
    <mergeCell ref="AI18:AJ18"/>
    <mergeCell ref="AL18:AN18"/>
    <mergeCell ref="AO18:AP18"/>
    <mergeCell ref="AF19:AH19"/>
    <mergeCell ref="AI19:AJ19"/>
    <mergeCell ref="AL19:AN19"/>
    <mergeCell ref="AO19:AP19"/>
    <mergeCell ref="AC22:AF22"/>
    <mergeCell ref="AC23:AF23"/>
    <mergeCell ref="C25:J25"/>
    <mergeCell ref="K25:L25"/>
    <mergeCell ref="M25:X25"/>
    <mergeCell ref="AA25:AH25"/>
    <mergeCell ref="AI25:AJ25"/>
    <mergeCell ref="N29:X29"/>
    <mergeCell ref="T32:X32"/>
    <mergeCell ref="R3:S4"/>
    <mergeCell ref="T3:AV4"/>
    <mergeCell ref="R5:S6"/>
    <mergeCell ref="T5:AV6"/>
    <mergeCell ref="H7:J8"/>
    <mergeCell ref="K7:Q8"/>
    <mergeCell ref="R7:S8"/>
    <mergeCell ref="T7:U8"/>
    <mergeCell ref="AF7:AH8"/>
    <mergeCell ref="AI7:AK8"/>
    <mergeCell ref="AL7:AL8"/>
    <mergeCell ref="B9:H12"/>
    <mergeCell ref="I9:N10"/>
    <mergeCell ref="O9:AE10"/>
    <mergeCell ref="AF9:AK11"/>
    <mergeCell ref="AL9:AQ11"/>
    <mergeCell ref="AR9:AV11"/>
    <mergeCell ref="I12:N13"/>
    <mergeCell ref="S12:AA13"/>
    <mergeCell ref="AF12:AK13"/>
    <mergeCell ref="AL12:AQ13"/>
    <mergeCell ref="AR12:AV13"/>
    <mergeCell ref="B14:D15"/>
    <mergeCell ref="E14:G15"/>
    <mergeCell ref="H14:H17"/>
    <mergeCell ref="J14:M15"/>
    <mergeCell ref="S14:X15"/>
    <mergeCell ref="Y14:Z15"/>
    <mergeCell ref="AR14:AV19"/>
    <mergeCell ref="B16:D17"/>
    <mergeCell ref="E16:G17"/>
    <mergeCell ref="J16:M17"/>
    <mergeCell ref="S16:T19"/>
    <mergeCell ref="U16:X17"/>
    <mergeCell ref="Y16:Z17"/>
    <mergeCell ref="AA16:AA17"/>
    <mergeCell ref="B18:D19"/>
    <mergeCell ref="E18:G19"/>
    <mergeCell ref="H18:H19"/>
    <mergeCell ref="J18:M19"/>
    <mergeCell ref="U18:X19"/>
    <mergeCell ref="Y18:Z19"/>
    <mergeCell ref="AA18:AA19"/>
    <mergeCell ref="B20:D21"/>
    <mergeCell ref="E20:G21"/>
    <mergeCell ref="J20:M21"/>
    <mergeCell ref="AF20:AV21"/>
    <mergeCell ref="B22:N23"/>
    <mergeCell ref="T22:W23"/>
    <mergeCell ref="X22:AA23"/>
    <mergeCell ref="B26:B28"/>
    <mergeCell ref="C26:J28"/>
    <mergeCell ref="K26:L28"/>
    <mergeCell ref="AA26:AH28"/>
    <mergeCell ref="AI26:AJ28"/>
    <mergeCell ref="B29:B30"/>
    <mergeCell ref="C29:J30"/>
    <mergeCell ref="K29:L30"/>
    <mergeCell ref="AA29:AH30"/>
    <mergeCell ref="AI29:AJ30"/>
    <mergeCell ref="B31:B32"/>
    <mergeCell ref="C31:J32"/>
    <mergeCell ref="K31:L32"/>
    <mergeCell ref="AA31:AH32"/>
    <mergeCell ref="AI31:AJ32"/>
    <mergeCell ref="B33:B34"/>
    <mergeCell ref="C33:J34"/>
    <mergeCell ref="K33:L34"/>
    <mergeCell ref="C39:AV40"/>
    <mergeCell ref="C41:AV42"/>
    <mergeCell ref="Z26:Z32"/>
  </mergeCells>
  <phoneticPr fontId="23"/>
  <conditionalFormatting sqref="O9:AV11 AF7 AI7 AL7 O14:Y14 O15:X15 AA14:AV15 O13:R13 AB12:AV13 O16:S16 O17:R19 U16 Y16:AV19 U18 P12:S12 O21:AV21 P20:AV20">
    <cfRule type="expression" dxfId="16" priority="6">
      <formula>$R$3="○"</formula>
    </cfRule>
  </conditionalFormatting>
  <conditionalFormatting sqref="K29 K25:K26 M25 Y25 AI26:AI27 AI29 N29 Y29 AL29:AN29 AQ29 N31:U31 N32:T32 M26:Y26 AL30:AW30 AS29:AW29 AL26:AX27 AL28 AS28:AX28 AN28:AP28 W34:X34 N33:V34 K31 K33 AI31 N27:Y28 M27:M34 W33:Y33 Y31:Y32 W31:X31 N30:Y30 AL31:AX32 Z33:AA34">
    <cfRule type="expression" dxfId="15" priority="5">
      <formula>#REF!="○"</formula>
    </cfRule>
  </conditionalFormatting>
  <conditionalFormatting sqref="AI25 AK25">
    <cfRule type="expression" dxfId="14" priority="4">
      <formula>#REF!="○"</formula>
    </cfRule>
  </conditionalFormatting>
  <conditionalFormatting sqref="AK26:AK32">
    <cfRule type="expression" dxfId="13" priority="3">
      <formula>#REF!="○"</formula>
    </cfRule>
  </conditionalFormatting>
  <conditionalFormatting sqref="R5:S6">
    <cfRule type="containsBlanks" dxfId="12" priority="2">
      <formula>LEN(TRIM(R5))=0</formula>
    </cfRule>
  </conditionalFormatting>
  <conditionalFormatting sqref="AP29">
    <cfRule type="expression" dxfId="11" priority="1">
      <formula>#REF!="○"</formula>
    </cfRule>
  </conditionalFormatting>
  <dataValidations count="1">
    <dataValidation type="list" allowBlank="1" showDropDown="0" showInputMessage="1" showErrorMessage="1" sqref="R5:S6">
      <formula1>"○"</formula1>
    </dataValidation>
  </dataValidations>
  <printOptions horizontalCentered="1"/>
  <pageMargins left="0" right="0" top="0.59055118110236227" bottom="0" header="0" footer="0.19685039370078741"/>
  <pageSetup paperSize="9" fitToWidth="1" fitToHeight="1" orientation="portrait" usePrinterDefaults="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23"/>
  <sheetViews>
    <sheetView zoomScale="90" zoomScaleNormal="90" workbookViewId="0">
      <selection activeCell="O9" sqref="O9:AC10"/>
    </sheetView>
  </sheetViews>
  <sheetFormatPr defaultColWidth="9" defaultRowHeight="13.5"/>
  <cols>
    <col min="1" max="1" width="3.25" style="696" customWidth="1"/>
    <col min="2" max="3" width="9" style="697"/>
    <col min="4" max="4" width="9.625" style="697" customWidth="1"/>
    <col min="5" max="5" width="9.5" style="698" bestFit="1" customWidth="1"/>
    <col min="6" max="6" width="8.625" style="699" bestFit="1" customWidth="1"/>
    <col min="7" max="7" width="10" style="698" bestFit="1" customWidth="1"/>
    <col min="8" max="8" width="10.5" style="698" bestFit="1" customWidth="1"/>
    <col min="9" max="10" width="4.25" style="698" bestFit="1" customWidth="1"/>
    <col min="11" max="11" width="11.125" style="698" bestFit="1" customWidth="1"/>
    <col min="12" max="13" width="8.625" style="696" customWidth="1"/>
    <col min="14" max="14" width="5.5" style="696" bestFit="1" customWidth="1"/>
    <col min="15" max="15" width="5.25" style="696" bestFit="1" customWidth="1"/>
    <col min="16" max="16" width="9.125" style="696" customWidth="1"/>
    <col min="17" max="17" width="5.5" style="696" bestFit="1" customWidth="1"/>
    <col min="18" max="18" width="5.25" style="696" bestFit="1" customWidth="1"/>
    <col min="19" max="19" width="11.625" style="696" bestFit="1" customWidth="1"/>
    <col min="20" max="21" width="4.25" style="698" hidden="1" customWidth="1" outlineLevel="1"/>
    <col min="22" max="22" width="11.125" style="698" hidden="1" customWidth="1" outlineLevel="1"/>
    <col min="23" max="24" width="8.625" style="696" hidden="1" customWidth="1" outlineLevel="1"/>
    <col min="25" max="25" width="5.5" style="696" hidden="1" customWidth="1" outlineLevel="1"/>
    <col min="26" max="26" width="5.25" style="696" hidden="1" customWidth="1" outlineLevel="1"/>
    <col min="27" max="27" width="9.125" style="696" hidden="1" customWidth="1" outlineLevel="1"/>
    <col min="28" max="28" width="5.5" style="696" hidden="1" customWidth="1" outlineLevel="1"/>
    <col min="29" max="29" width="5.25" style="696" hidden="1" customWidth="1" outlineLevel="1"/>
    <col min="30" max="30" width="11.625" style="696" hidden="1" customWidth="1" outlineLevel="1"/>
    <col min="31" max="31" width="9" style="696" customWidth="0" collapsed="1"/>
    <col min="32" max="32" width="13.75" style="696" hidden="1" customWidth="1" outlineLevel="1"/>
    <col min="33" max="33" width="10.625" style="696" hidden="1" customWidth="1" outlineLevel="1"/>
    <col min="34" max="34" width="14.25" style="696" hidden="1" customWidth="1" outlineLevel="1"/>
    <col min="35" max="37" width="10.625" style="696" hidden="1" customWidth="1" outlineLevel="1"/>
    <col min="38" max="39" width="9" style="696" hidden="1" customWidth="1" outlineLevel="1"/>
    <col min="40" max="40" width="9" style="696" customWidth="0" collapsed="1"/>
    <col min="41" max="16384" width="9" style="696"/>
  </cols>
  <sheetData>
    <row r="1" spans="1:39" ht="21" customHeight="1">
      <c r="B1" s="704" t="s">
        <v>395</v>
      </c>
      <c r="C1" s="711"/>
      <c r="D1" s="711"/>
      <c r="E1" s="711"/>
      <c r="F1" s="711"/>
      <c r="G1" s="711"/>
      <c r="H1" s="711"/>
      <c r="I1" s="711"/>
      <c r="J1" s="711"/>
      <c r="K1" s="711"/>
      <c r="L1" s="711"/>
      <c r="M1" s="711"/>
      <c r="N1" s="711"/>
      <c r="O1" s="711"/>
      <c r="P1" s="711"/>
      <c r="Q1" s="711"/>
      <c r="R1" s="711"/>
      <c r="T1" s="711"/>
      <c r="U1" s="711"/>
      <c r="V1" s="711"/>
      <c r="W1" s="711"/>
      <c r="X1" s="711"/>
      <c r="Y1" s="711"/>
      <c r="Z1" s="711"/>
      <c r="AA1" s="711"/>
      <c r="AB1" s="711"/>
      <c r="AC1" s="711"/>
      <c r="AD1" s="711"/>
    </row>
    <row r="2" spans="1:39" s="696" customFormat="1" ht="11.1" customHeight="1">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row>
    <row r="3" spans="1:39" s="700" customFormat="1" ht="27" customHeight="1">
      <c r="B3" s="706" t="s">
        <v>287</v>
      </c>
      <c r="C3" s="712" t="e">
        <f>#REF!</f>
        <v>#REF!</v>
      </c>
      <c r="D3" s="712"/>
      <c r="E3" s="712"/>
      <c r="F3" s="720" t="s">
        <v>45</v>
      </c>
      <c r="G3" s="725" t="s">
        <v>289</v>
      </c>
      <c r="H3" s="712" t="e">
        <f>#REF!</f>
        <v>#REF!</v>
      </c>
      <c r="I3" s="712"/>
      <c r="J3" s="712"/>
      <c r="K3" s="732"/>
      <c r="L3" s="720" t="s">
        <v>45</v>
      </c>
      <c r="M3" s="740" t="s">
        <v>119</v>
      </c>
      <c r="N3" s="747" t="e">
        <f>#REF!</f>
        <v>#REF!</v>
      </c>
      <c r="O3" s="751"/>
      <c r="P3" s="751"/>
      <c r="Q3" s="757"/>
      <c r="R3" s="759"/>
      <c r="AG3" s="800" t="s">
        <v>245</v>
      </c>
    </row>
    <row r="4" spans="1:39" ht="27" customHeight="1">
      <c r="S4" s="761" t="s">
        <v>168</v>
      </c>
      <c r="AF4" s="794"/>
    </row>
    <row r="5" spans="1:39" s="701" customFormat="1" ht="34.5" customHeight="1">
      <c r="B5" s="707" t="s">
        <v>15</v>
      </c>
      <c r="C5" s="707" t="s">
        <v>7</v>
      </c>
      <c r="D5" s="707" t="s">
        <v>14</v>
      </c>
      <c r="E5" s="716" t="s">
        <v>122</v>
      </c>
      <c r="F5" s="721" t="s">
        <v>217</v>
      </c>
      <c r="G5" s="716" t="s">
        <v>123</v>
      </c>
      <c r="H5" s="716" t="s">
        <v>126</v>
      </c>
      <c r="I5" s="729" t="s">
        <v>253</v>
      </c>
      <c r="J5" s="729"/>
      <c r="K5" s="729" t="s">
        <v>257</v>
      </c>
      <c r="L5" s="733" t="s">
        <v>256</v>
      </c>
      <c r="M5" s="741" t="s">
        <v>164</v>
      </c>
      <c r="N5" s="748" t="s">
        <v>305</v>
      </c>
      <c r="O5" s="752"/>
      <c r="P5" s="752"/>
      <c r="Q5" s="752"/>
      <c r="R5" s="752"/>
      <c r="S5" s="755"/>
      <c r="T5" s="764" t="s">
        <v>300</v>
      </c>
      <c r="U5" s="764"/>
      <c r="V5" s="764" t="s">
        <v>302</v>
      </c>
      <c r="W5" s="769" t="s">
        <v>303</v>
      </c>
      <c r="X5" s="773" t="s">
        <v>169</v>
      </c>
      <c r="Y5" s="780" t="s">
        <v>307</v>
      </c>
      <c r="Z5" s="782"/>
      <c r="AA5" s="782"/>
      <c r="AB5" s="782"/>
      <c r="AC5" s="782"/>
      <c r="AD5" s="783"/>
    </row>
    <row r="6" spans="1:39" s="701" customFormat="1" ht="20.100000000000001" customHeight="1">
      <c r="B6" s="708"/>
      <c r="C6" s="708"/>
      <c r="D6" s="708"/>
      <c r="E6" s="716"/>
      <c r="F6" s="721"/>
      <c r="G6" s="716"/>
      <c r="H6" s="716"/>
      <c r="I6" s="729"/>
      <c r="J6" s="729"/>
      <c r="K6" s="729"/>
      <c r="L6" s="734"/>
      <c r="M6" s="742"/>
      <c r="N6" s="748" t="s">
        <v>214</v>
      </c>
      <c r="O6" s="752"/>
      <c r="P6" s="755"/>
      <c r="Q6" s="748" t="s">
        <v>56</v>
      </c>
      <c r="R6" s="752"/>
      <c r="S6" s="755"/>
      <c r="T6" s="764"/>
      <c r="U6" s="764"/>
      <c r="V6" s="764"/>
      <c r="W6" s="770"/>
      <c r="X6" s="774"/>
      <c r="Y6" s="780" t="s">
        <v>214</v>
      </c>
      <c r="Z6" s="782"/>
      <c r="AA6" s="783"/>
      <c r="AB6" s="780" t="s">
        <v>56</v>
      </c>
      <c r="AC6" s="782"/>
      <c r="AD6" s="783"/>
      <c r="AF6" s="795"/>
      <c r="AG6" s="795"/>
      <c r="AH6" s="795"/>
      <c r="AI6" s="795"/>
      <c r="AJ6" s="795" t="s">
        <v>240</v>
      </c>
      <c r="AK6" s="795" t="s">
        <v>240</v>
      </c>
    </row>
    <row r="7" spans="1:39" s="701" customFormat="1" ht="18" customHeight="1">
      <c r="B7" s="708"/>
      <c r="C7" s="708"/>
      <c r="D7" s="708"/>
      <c r="E7" s="716" t="s">
        <v>128</v>
      </c>
      <c r="F7" s="721" t="s">
        <v>3</v>
      </c>
      <c r="G7" s="716" t="s">
        <v>130</v>
      </c>
      <c r="H7" s="716" t="s">
        <v>132</v>
      </c>
      <c r="I7" s="729" t="s">
        <v>212</v>
      </c>
      <c r="J7" s="729" t="s">
        <v>213</v>
      </c>
      <c r="K7" s="729"/>
      <c r="L7" s="734"/>
      <c r="M7" s="743"/>
      <c r="N7" s="743" t="s">
        <v>22</v>
      </c>
      <c r="O7" s="742" t="s">
        <v>208</v>
      </c>
      <c r="P7" s="734" t="s">
        <v>100</v>
      </c>
      <c r="Q7" s="758" t="s">
        <v>22</v>
      </c>
      <c r="R7" s="760" t="s">
        <v>208</v>
      </c>
      <c r="S7" s="760" t="s">
        <v>100</v>
      </c>
      <c r="T7" s="765" t="s">
        <v>212</v>
      </c>
      <c r="U7" s="765" t="s">
        <v>213</v>
      </c>
      <c r="V7" s="765"/>
      <c r="W7" s="770"/>
      <c r="X7" s="774"/>
      <c r="Y7" s="781" t="s">
        <v>22</v>
      </c>
      <c r="Z7" s="774" t="s">
        <v>208</v>
      </c>
      <c r="AA7" s="770" t="s">
        <v>100</v>
      </c>
      <c r="AB7" s="784" t="s">
        <v>22</v>
      </c>
      <c r="AC7" s="788" t="s">
        <v>208</v>
      </c>
      <c r="AD7" s="788" t="s">
        <v>100</v>
      </c>
      <c r="AF7" s="796" t="s">
        <v>237</v>
      </c>
      <c r="AG7" s="796" t="s">
        <v>193</v>
      </c>
      <c r="AH7" s="796" t="s">
        <v>197</v>
      </c>
      <c r="AI7" s="796" t="s">
        <v>238</v>
      </c>
      <c r="AJ7" s="796" t="s">
        <v>171</v>
      </c>
      <c r="AK7" s="796" t="s">
        <v>108</v>
      </c>
    </row>
    <row r="8" spans="1:39" s="702" customFormat="1" ht="24.75" customHeight="1">
      <c r="A8" s="702">
        <v>1</v>
      </c>
      <c r="B8" s="709" t="e">
        <f>INDEX(#REF!,MATCH($A8,#REF!,0))</f>
        <v>#REF!</v>
      </c>
      <c r="C8" s="709" t="e">
        <f>INDEX(#REF!,MATCH($A8,#REF!,0))</f>
        <v>#REF!</v>
      </c>
      <c r="D8" s="709" t="e">
        <f>INDEX(#REF!,MATCH($A8,#REF!,0))</f>
        <v>#REF!</v>
      </c>
      <c r="E8" s="709" t="e">
        <f>INDEX(#REF!,MATCH($A8,#REF!,0))</f>
        <v>#REF!</v>
      </c>
      <c r="F8" s="709" t="e">
        <f>INDEX(#REF!,MATCH($A8,#REF!,0))</f>
        <v>#REF!</v>
      </c>
      <c r="G8" s="726" t="e">
        <f>#REF!</f>
        <v>#REF!</v>
      </c>
      <c r="H8" s="727" t="e">
        <f>#REF!</f>
        <v>#REF!</v>
      </c>
      <c r="I8" s="726" t="e">
        <f>#REF!</f>
        <v>#REF!</v>
      </c>
      <c r="J8" s="727" t="e">
        <f>#REF!</f>
        <v>#REF!</v>
      </c>
      <c r="K8" s="727" t="e">
        <f>#REF!</f>
        <v>#REF!</v>
      </c>
      <c r="L8" s="735"/>
      <c r="M8" s="744"/>
      <c r="N8" s="749"/>
      <c r="O8" s="753"/>
      <c r="P8" s="756" t="e">
        <f t="shared" ref="P8:P17" si="0">IF(O8=12,G8,O8*H8)</f>
        <v>#REF!</v>
      </c>
      <c r="Q8" s="749"/>
      <c r="R8" s="753"/>
      <c r="S8" s="762" t="e">
        <f t="shared" ref="S8:S17" si="1">K8-P8-G8*(Q8-N8-1)</f>
        <v>#REF!</v>
      </c>
      <c r="T8" s="763" t="e">
        <f>#REF!</f>
        <v>#REF!</v>
      </c>
      <c r="U8" s="767" t="e">
        <f>#REF!</f>
        <v>#REF!</v>
      </c>
      <c r="V8" s="763" t="e">
        <f t="shared" ref="V8:V17" si="2">AA8+(AB8-Y8)*G8+AD8</f>
        <v>#REF!</v>
      </c>
      <c r="W8" s="771">
        <f t="shared" ref="W8:W17" si="3">L8</f>
        <v>0</v>
      </c>
      <c r="X8" s="775"/>
      <c r="Y8" s="754">
        <f>$N$8</f>
        <v>0</v>
      </c>
      <c r="Z8" s="750">
        <f>$O$8</f>
        <v>0</v>
      </c>
      <c r="AA8" s="756" t="e">
        <f>P8</f>
        <v>#REF!</v>
      </c>
      <c r="AB8" s="785"/>
      <c r="AC8" s="789"/>
      <c r="AD8" s="791" t="e">
        <f t="shared" ref="AD8:AD17" si="4">IF(AC8=12,G8,G8-AA8+(H8*U8))</f>
        <v>#REF!</v>
      </c>
      <c r="AF8" s="355"/>
      <c r="AG8" s="355"/>
      <c r="AH8" s="355"/>
      <c r="AI8" s="803"/>
      <c r="AJ8" s="355"/>
      <c r="AK8" s="355"/>
    </row>
    <row r="9" spans="1:39" s="702" customFormat="1" ht="24.75" customHeight="1">
      <c r="A9" s="702">
        <v>2</v>
      </c>
      <c r="B9" s="709" t="e">
        <f>INDEX(#REF!,MATCH($A9,#REF!,0))</f>
        <v>#REF!</v>
      </c>
      <c r="C9" s="709" t="e">
        <f>INDEX(#REF!,MATCH($A9,#REF!,0))</f>
        <v>#REF!</v>
      </c>
      <c r="D9" s="709" t="e">
        <f>INDEX(#REF!,MATCH($A9,#REF!,0))</f>
        <v>#REF!</v>
      </c>
      <c r="E9" s="709" t="e">
        <f>INDEX(#REF!,MATCH($A9,#REF!,0))</f>
        <v>#REF!</v>
      </c>
      <c r="F9" s="709" t="e">
        <f>INDEX(#REF!,MATCH($A9,#REF!,0))</f>
        <v>#REF!</v>
      </c>
      <c r="G9" s="726" t="e">
        <f>#REF!</f>
        <v>#REF!</v>
      </c>
      <c r="H9" s="727" t="e">
        <f>#REF!</f>
        <v>#REF!</v>
      </c>
      <c r="I9" s="726" t="e">
        <f>#REF!</f>
        <v>#REF!</v>
      </c>
      <c r="J9" s="727" t="e">
        <f>#REF!</f>
        <v>#REF!</v>
      </c>
      <c r="K9" s="726" t="e">
        <f>#REF!</f>
        <v>#REF!</v>
      </c>
      <c r="L9" s="736" t="e">
        <f t="shared" ref="L9:L17" si="5">IF($B9=0,"-",$L$8)</f>
        <v>#REF!</v>
      </c>
      <c r="M9" s="736" t="e">
        <f t="shared" ref="M9:M17" si="6">IF($B9=0,"-",$M$8)</f>
        <v>#REF!</v>
      </c>
      <c r="N9" s="372" t="e">
        <f t="shared" ref="N9:N17" si="7">IF($B9=0,,$N$8)</f>
        <v>#REF!</v>
      </c>
      <c r="O9" s="713" t="e">
        <f t="shared" ref="O9:O17" si="8">IF($B9=0,,$O$8)</f>
        <v>#REF!</v>
      </c>
      <c r="P9" s="756" t="e">
        <f t="shared" si="0"/>
        <v>#REF!</v>
      </c>
      <c r="Q9" s="372" t="e">
        <f t="shared" ref="Q9:Q17" si="9">IF($B9=0,,$Q$8)</f>
        <v>#REF!</v>
      </c>
      <c r="R9" s="372" t="e">
        <f t="shared" ref="R9:R17" si="10">IF($B9=0,,$R$8)</f>
        <v>#REF!</v>
      </c>
      <c r="S9" s="762" t="e">
        <f t="shared" si="1"/>
        <v>#REF!</v>
      </c>
      <c r="T9" s="763" t="e">
        <f>#REF!</f>
        <v>#REF!</v>
      </c>
      <c r="U9" s="767" t="e">
        <f>#REF!</f>
        <v>#REF!</v>
      </c>
      <c r="V9" s="763" t="e">
        <f t="shared" si="2"/>
        <v>#REF!</v>
      </c>
      <c r="W9" s="772" t="e">
        <f t="shared" si="3"/>
        <v>#REF!</v>
      </c>
      <c r="X9" s="776"/>
      <c r="Y9" s="713" t="e">
        <f t="shared" ref="Y9:Y17" si="11">IF($B9=0,,$Y$8)</f>
        <v>#REF!</v>
      </c>
      <c r="Z9" s="713" t="e">
        <f t="shared" ref="Z9:Z17" si="12">IF($B9=0,,$Z$8)</f>
        <v>#REF!</v>
      </c>
      <c r="AA9" s="756" t="e">
        <f t="shared" ref="AA9:AA17" si="13">IF($B9=0,,$AA$8)</f>
        <v>#REF!</v>
      </c>
      <c r="AB9" s="786"/>
      <c r="AC9" s="355"/>
      <c r="AD9" s="792" t="e">
        <f t="shared" si="4"/>
        <v>#REF!</v>
      </c>
    </row>
    <row r="10" spans="1:39" s="702" customFormat="1" ht="24.75" customHeight="1">
      <c r="A10" s="702">
        <v>3</v>
      </c>
      <c r="B10" s="709" t="e">
        <f>INDEX(#REF!,MATCH($A10,#REF!,0))</f>
        <v>#REF!</v>
      </c>
      <c r="C10" s="709" t="e">
        <f>INDEX(#REF!,MATCH($A10,#REF!,0))</f>
        <v>#REF!</v>
      </c>
      <c r="D10" s="709" t="e">
        <f>INDEX(#REF!,MATCH($A10,#REF!,0))</f>
        <v>#REF!</v>
      </c>
      <c r="E10" s="709" t="e">
        <f>INDEX(#REF!,MATCH($A10,#REF!,0))</f>
        <v>#REF!</v>
      </c>
      <c r="F10" s="709" t="e">
        <f>INDEX(#REF!,MATCH($A10,#REF!,0))</f>
        <v>#REF!</v>
      </c>
      <c r="G10" s="726" t="e">
        <f>#REF!</f>
        <v>#REF!</v>
      </c>
      <c r="H10" s="727" t="e">
        <f>#REF!</f>
        <v>#REF!</v>
      </c>
      <c r="I10" s="726" t="e">
        <f>#REF!</f>
        <v>#REF!</v>
      </c>
      <c r="J10" s="727" t="e">
        <f>#REF!</f>
        <v>#REF!</v>
      </c>
      <c r="K10" s="726" t="e">
        <f>#REF!</f>
        <v>#REF!</v>
      </c>
      <c r="L10" s="737" t="e">
        <f t="shared" si="5"/>
        <v>#REF!</v>
      </c>
      <c r="M10" s="745" t="e">
        <f t="shared" si="6"/>
        <v>#REF!</v>
      </c>
      <c r="N10" s="372" t="e">
        <f t="shared" si="7"/>
        <v>#REF!</v>
      </c>
      <c r="O10" s="754" t="e">
        <f t="shared" si="8"/>
        <v>#REF!</v>
      </c>
      <c r="P10" s="756" t="e">
        <f t="shared" si="0"/>
        <v>#REF!</v>
      </c>
      <c r="Q10" s="372" t="e">
        <f t="shared" si="9"/>
        <v>#REF!</v>
      </c>
      <c r="R10" s="754" t="e">
        <f t="shared" si="10"/>
        <v>#REF!</v>
      </c>
      <c r="S10" s="762" t="e">
        <f t="shared" si="1"/>
        <v>#REF!</v>
      </c>
      <c r="T10" s="763" t="e">
        <f>#REF!</f>
        <v>#REF!</v>
      </c>
      <c r="U10" s="767" t="e">
        <f>#REF!</f>
        <v>#REF!</v>
      </c>
      <c r="V10" s="763" t="e">
        <f t="shared" si="2"/>
        <v>#REF!</v>
      </c>
      <c r="W10" s="771" t="e">
        <f t="shared" si="3"/>
        <v>#REF!</v>
      </c>
      <c r="X10" s="777"/>
      <c r="Y10" s="713" t="e">
        <f t="shared" si="11"/>
        <v>#REF!</v>
      </c>
      <c r="Z10" s="754" t="e">
        <f t="shared" si="12"/>
        <v>#REF!</v>
      </c>
      <c r="AA10" s="756" t="e">
        <f t="shared" si="13"/>
        <v>#REF!</v>
      </c>
      <c r="AB10" s="786"/>
      <c r="AC10" s="355"/>
      <c r="AD10" s="792" t="e">
        <f t="shared" si="4"/>
        <v>#REF!</v>
      </c>
      <c r="AF10" s="108" t="s">
        <v>383</v>
      </c>
      <c r="AG10" s="108"/>
      <c r="AH10" s="108"/>
      <c r="AI10" s="108"/>
      <c r="AJ10" s="108"/>
      <c r="AK10" s="108"/>
      <c r="AL10" s="108"/>
      <c r="AM10" s="108"/>
    </row>
    <row r="11" spans="1:39" s="702" customFormat="1" ht="24.75" customHeight="1">
      <c r="A11" s="702">
        <v>4</v>
      </c>
      <c r="B11" s="709" t="e">
        <f>INDEX(#REF!,MATCH($A11,#REF!,0))</f>
        <v>#REF!</v>
      </c>
      <c r="C11" s="709" t="e">
        <f>INDEX(#REF!,MATCH($A11,#REF!,0))</f>
        <v>#REF!</v>
      </c>
      <c r="D11" s="709" t="e">
        <f>INDEX(#REF!,MATCH($A11,#REF!,0))</f>
        <v>#REF!</v>
      </c>
      <c r="E11" s="709" t="e">
        <f>INDEX(#REF!,MATCH($A11,#REF!,0))</f>
        <v>#REF!</v>
      </c>
      <c r="F11" s="709" t="e">
        <f>INDEX(#REF!,MATCH($A11,#REF!,0))</f>
        <v>#REF!</v>
      </c>
      <c r="G11" s="726" t="e">
        <f>#REF!</f>
        <v>#REF!</v>
      </c>
      <c r="H11" s="727" t="e">
        <f>#REF!</f>
        <v>#REF!</v>
      </c>
      <c r="I11" s="726" t="e">
        <f>#REF!</f>
        <v>#REF!</v>
      </c>
      <c r="J11" s="727" t="e">
        <f>#REF!</f>
        <v>#REF!</v>
      </c>
      <c r="K11" s="726" t="e">
        <f>#REF!</f>
        <v>#REF!</v>
      </c>
      <c r="L11" s="737" t="e">
        <f t="shared" si="5"/>
        <v>#REF!</v>
      </c>
      <c r="M11" s="745" t="e">
        <f t="shared" si="6"/>
        <v>#REF!</v>
      </c>
      <c r="N11" s="372" t="e">
        <f t="shared" si="7"/>
        <v>#REF!</v>
      </c>
      <c r="O11" s="754" t="e">
        <f t="shared" si="8"/>
        <v>#REF!</v>
      </c>
      <c r="P11" s="756" t="e">
        <f t="shared" si="0"/>
        <v>#REF!</v>
      </c>
      <c r="Q11" s="372" t="e">
        <f t="shared" si="9"/>
        <v>#REF!</v>
      </c>
      <c r="R11" s="754" t="e">
        <f t="shared" si="10"/>
        <v>#REF!</v>
      </c>
      <c r="S11" s="762" t="e">
        <f t="shared" si="1"/>
        <v>#REF!</v>
      </c>
      <c r="T11" s="763" t="e">
        <f>#REF!</f>
        <v>#REF!</v>
      </c>
      <c r="U11" s="767" t="e">
        <f>#REF!</f>
        <v>#REF!</v>
      </c>
      <c r="V11" s="763" t="e">
        <f t="shared" si="2"/>
        <v>#REF!</v>
      </c>
      <c r="W11" s="771" t="e">
        <f t="shared" si="3"/>
        <v>#REF!</v>
      </c>
      <c r="X11" s="777"/>
      <c r="Y11" s="713" t="e">
        <f t="shared" si="11"/>
        <v>#REF!</v>
      </c>
      <c r="Z11" s="754" t="e">
        <f t="shared" si="12"/>
        <v>#REF!</v>
      </c>
      <c r="AA11" s="756" t="e">
        <f t="shared" si="13"/>
        <v>#REF!</v>
      </c>
      <c r="AB11" s="786"/>
      <c r="AC11" s="355"/>
      <c r="AD11" s="792" t="e">
        <f t="shared" si="4"/>
        <v>#REF!</v>
      </c>
      <c r="AF11" s="797"/>
      <c r="AG11" s="801"/>
      <c r="AH11" s="801"/>
      <c r="AI11" s="801"/>
      <c r="AJ11" s="801"/>
      <c r="AK11" s="801"/>
      <c r="AL11" s="801"/>
      <c r="AM11" s="804"/>
    </row>
    <row r="12" spans="1:39" s="702" customFormat="1" ht="24.75" customHeight="1">
      <c r="A12" s="702">
        <v>5</v>
      </c>
      <c r="B12" s="709" t="e">
        <f>INDEX(#REF!,MATCH($A12,#REF!,0))</f>
        <v>#REF!</v>
      </c>
      <c r="C12" s="709" t="e">
        <f>INDEX(#REF!,MATCH($A12,#REF!,0))</f>
        <v>#REF!</v>
      </c>
      <c r="D12" s="709" t="e">
        <f>INDEX(#REF!,MATCH($A12,#REF!,0))</f>
        <v>#REF!</v>
      </c>
      <c r="E12" s="709" t="e">
        <f>INDEX(#REF!,MATCH($A12,#REF!,0))</f>
        <v>#REF!</v>
      </c>
      <c r="F12" s="709" t="e">
        <f>INDEX(#REF!,MATCH($A12,#REF!,0))</f>
        <v>#REF!</v>
      </c>
      <c r="G12" s="726" t="e">
        <f>#REF!</f>
        <v>#REF!</v>
      </c>
      <c r="H12" s="727" t="e">
        <f>#REF!</f>
        <v>#REF!</v>
      </c>
      <c r="I12" s="726" t="e">
        <f>#REF!</f>
        <v>#REF!</v>
      </c>
      <c r="J12" s="727" t="e">
        <f>#REF!</f>
        <v>#REF!</v>
      </c>
      <c r="K12" s="726" t="e">
        <f>#REF!</f>
        <v>#REF!</v>
      </c>
      <c r="L12" s="737" t="e">
        <f t="shared" si="5"/>
        <v>#REF!</v>
      </c>
      <c r="M12" s="745" t="e">
        <f t="shared" si="6"/>
        <v>#REF!</v>
      </c>
      <c r="N12" s="372" t="e">
        <f t="shared" si="7"/>
        <v>#REF!</v>
      </c>
      <c r="O12" s="754" t="e">
        <f t="shared" si="8"/>
        <v>#REF!</v>
      </c>
      <c r="P12" s="756" t="e">
        <f t="shared" si="0"/>
        <v>#REF!</v>
      </c>
      <c r="Q12" s="372" t="e">
        <f t="shared" si="9"/>
        <v>#REF!</v>
      </c>
      <c r="R12" s="754" t="e">
        <f t="shared" si="10"/>
        <v>#REF!</v>
      </c>
      <c r="S12" s="762" t="e">
        <f t="shared" si="1"/>
        <v>#REF!</v>
      </c>
      <c r="T12" s="763" t="e">
        <f>#REF!</f>
        <v>#REF!</v>
      </c>
      <c r="U12" s="767" t="e">
        <f>#REF!</f>
        <v>#REF!</v>
      </c>
      <c r="V12" s="763" t="e">
        <f t="shared" si="2"/>
        <v>#REF!</v>
      </c>
      <c r="W12" s="771" t="e">
        <f t="shared" si="3"/>
        <v>#REF!</v>
      </c>
      <c r="X12" s="777"/>
      <c r="Y12" s="713" t="e">
        <f t="shared" si="11"/>
        <v>#REF!</v>
      </c>
      <c r="Z12" s="754" t="e">
        <f t="shared" si="12"/>
        <v>#REF!</v>
      </c>
      <c r="AA12" s="756" t="e">
        <f t="shared" si="13"/>
        <v>#REF!</v>
      </c>
      <c r="AB12" s="786"/>
      <c r="AC12" s="355"/>
      <c r="AD12" s="792" t="e">
        <f t="shared" si="4"/>
        <v>#REF!</v>
      </c>
      <c r="AF12" s="798"/>
      <c r="AG12" s="465"/>
      <c r="AH12" s="465"/>
      <c r="AI12" s="465"/>
      <c r="AJ12" s="465"/>
      <c r="AK12" s="465"/>
      <c r="AL12" s="465"/>
      <c r="AM12" s="805"/>
    </row>
    <row r="13" spans="1:39" s="702" customFormat="1" ht="24.75" customHeight="1">
      <c r="A13" s="702">
        <v>6</v>
      </c>
      <c r="B13" s="709" t="e">
        <f>INDEX(#REF!,MATCH($A13,#REF!,0))</f>
        <v>#REF!</v>
      </c>
      <c r="C13" s="709" t="e">
        <f>INDEX(#REF!,MATCH($A13,#REF!,0))</f>
        <v>#REF!</v>
      </c>
      <c r="D13" s="709" t="e">
        <f>INDEX(#REF!,MATCH($A13,#REF!,0))</f>
        <v>#REF!</v>
      </c>
      <c r="E13" s="709" t="e">
        <f>INDEX(#REF!,MATCH($A13,#REF!,0))</f>
        <v>#REF!</v>
      </c>
      <c r="F13" s="709" t="e">
        <f>INDEX(#REF!,MATCH($A13,#REF!,0))</f>
        <v>#REF!</v>
      </c>
      <c r="G13" s="726" t="e">
        <f>#REF!</f>
        <v>#REF!</v>
      </c>
      <c r="H13" s="727" t="e">
        <f>#REF!</f>
        <v>#REF!</v>
      </c>
      <c r="I13" s="726" t="e">
        <f>#REF!</f>
        <v>#REF!</v>
      </c>
      <c r="J13" s="727" t="e">
        <f>#REF!</f>
        <v>#REF!</v>
      </c>
      <c r="K13" s="726" t="e">
        <f>#REF!</f>
        <v>#REF!</v>
      </c>
      <c r="L13" s="737" t="e">
        <f t="shared" si="5"/>
        <v>#REF!</v>
      </c>
      <c r="M13" s="745" t="e">
        <f t="shared" si="6"/>
        <v>#REF!</v>
      </c>
      <c r="N13" s="372" t="e">
        <f t="shared" si="7"/>
        <v>#REF!</v>
      </c>
      <c r="O13" s="754" t="e">
        <f t="shared" si="8"/>
        <v>#REF!</v>
      </c>
      <c r="P13" s="756" t="e">
        <f t="shared" si="0"/>
        <v>#REF!</v>
      </c>
      <c r="Q13" s="372" t="e">
        <f t="shared" si="9"/>
        <v>#REF!</v>
      </c>
      <c r="R13" s="754" t="e">
        <f t="shared" si="10"/>
        <v>#REF!</v>
      </c>
      <c r="S13" s="762" t="e">
        <f t="shared" si="1"/>
        <v>#REF!</v>
      </c>
      <c r="T13" s="763" t="e">
        <f>#REF!</f>
        <v>#REF!</v>
      </c>
      <c r="U13" s="767" t="e">
        <f>#REF!</f>
        <v>#REF!</v>
      </c>
      <c r="V13" s="763" t="e">
        <f t="shared" si="2"/>
        <v>#REF!</v>
      </c>
      <c r="W13" s="771" t="e">
        <f t="shared" si="3"/>
        <v>#REF!</v>
      </c>
      <c r="X13" s="777"/>
      <c r="Y13" s="713" t="e">
        <f t="shared" si="11"/>
        <v>#REF!</v>
      </c>
      <c r="Z13" s="754" t="e">
        <f t="shared" si="12"/>
        <v>#REF!</v>
      </c>
      <c r="AA13" s="756" t="e">
        <f t="shared" si="13"/>
        <v>#REF!</v>
      </c>
      <c r="AB13" s="786"/>
      <c r="AC13" s="355"/>
      <c r="AD13" s="792" t="e">
        <f t="shared" si="4"/>
        <v>#REF!</v>
      </c>
      <c r="AF13" s="798"/>
      <c r="AG13" s="465"/>
      <c r="AH13" s="465"/>
      <c r="AI13" s="465"/>
      <c r="AJ13" s="465"/>
      <c r="AK13" s="465"/>
      <c r="AL13" s="465"/>
      <c r="AM13" s="805"/>
    </row>
    <row r="14" spans="1:39" s="702" customFormat="1" ht="24.75" customHeight="1">
      <c r="A14" s="702">
        <v>7</v>
      </c>
      <c r="B14" s="709" t="e">
        <f>INDEX(#REF!,MATCH($A14,#REF!,0))</f>
        <v>#REF!</v>
      </c>
      <c r="C14" s="709" t="e">
        <f>INDEX(#REF!,MATCH($A14,#REF!,0))</f>
        <v>#REF!</v>
      </c>
      <c r="D14" s="709" t="e">
        <f>INDEX(#REF!,MATCH($A14,#REF!,0))</f>
        <v>#REF!</v>
      </c>
      <c r="E14" s="709" t="e">
        <f>INDEX(#REF!,MATCH($A14,#REF!,0))</f>
        <v>#REF!</v>
      </c>
      <c r="F14" s="709" t="e">
        <f>INDEX(#REF!,MATCH($A14,#REF!,0))</f>
        <v>#REF!</v>
      </c>
      <c r="G14" s="726" t="e">
        <f>#REF!</f>
        <v>#REF!</v>
      </c>
      <c r="H14" s="727" t="e">
        <f>#REF!</f>
        <v>#REF!</v>
      </c>
      <c r="I14" s="726" t="e">
        <f>#REF!</f>
        <v>#REF!</v>
      </c>
      <c r="J14" s="727" t="e">
        <f>#REF!</f>
        <v>#REF!</v>
      </c>
      <c r="K14" s="726" t="e">
        <f>#REF!</f>
        <v>#REF!</v>
      </c>
      <c r="L14" s="737" t="e">
        <f t="shared" si="5"/>
        <v>#REF!</v>
      </c>
      <c r="M14" s="745" t="e">
        <f t="shared" si="6"/>
        <v>#REF!</v>
      </c>
      <c r="N14" s="372" t="e">
        <f t="shared" si="7"/>
        <v>#REF!</v>
      </c>
      <c r="O14" s="754" t="e">
        <f t="shared" si="8"/>
        <v>#REF!</v>
      </c>
      <c r="P14" s="756" t="e">
        <f t="shared" si="0"/>
        <v>#REF!</v>
      </c>
      <c r="Q14" s="372" t="e">
        <f t="shared" si="9"/>
        <v>#REF!</v>
      </c>
      <c r="R14" s="754" t="e">
        <f t="shared" si="10"/>
        <v>#REF!</v>
      </c>
      <c r="S14" s="762" t="e">
        <f t="shared" si="1"/>
        <v>#REF!</v>
      </c>
      <c r="T14" s="763" t="e">
        <f>#REF!</f>
        <v>#REF!</v>
      </c>
      <c r="U14" s="767" t="e">
        <f>#REF!</f>
        <v>#REF!</v>
      </c>
      <c r="V14" s="763" t="e">
        <f t="shared" si="2"/>
        <v>#REF!</v>
      </c>
      <c r="W14" s="771" t="e">
        <f t="shared" si="3"/>
        <v>#REF!</v>
      </c>
      <c r="X14" s="777"/>
      <c r="Y14" s="713" t="e">
        <f t="shared" si="11"/>
        <v>#REF!</v>
      </c>
      <c r="Z14" s="754" t="e">
        <f t="shared" si="12"/>
        <v>#REF!</v>
      </c>
      <c r="AA14" s="756" t="e">
        <f t="shared" si="13"/>
        <v>#REF!</v>
      </c>
      <c r="AB14" s="786"/>
      <c r="AC14" s="355"/>
      <c r="AD14" s="792" t="e">
        <f t="shared" si="4"/>
        <v>#REF!</v>
      </c>
      <c r="AF14" s="799"/>
      <c r="AG14" s="802"/>
      <c r="AH14" s="802"/>
      <c r="AI14" s="802"/>
      <c r="AJ14" s="802"/>
      <c r="AK14" s="802"/>
      <c r="AL14" s="802"/>
      <c r="AM14" s="806"/>
    </row>
    <row r="15" spans="1:39" s="702" customFormat="1" ht="24.75" customHeight="1">
      <c r="A15" s="702">
        <v>8</v>
      </c>
      <c r="B15" s="709" t="e">
        <f>INDEX(#REF!,MATCH($A15,#REF!,0))</f>
        <v>#REF!</v>
      </c>
      <c r="C15" s="709" t="e">
        <f>INDEX(#REF!,MATCH($A15,#REF!,0))</f>
        <v>#REF!</v>
      </c>
      <c r="D15" s="709" t="e">
        <f>INDEX(#REF!,MATCH($A15,#REF!,0))</f>
        <v>#REF!</v>
      </c>
      <c r="E15" s="709" t="e">
        <f>INDEX(#REF!,MATCH($A15,#REF!,0))</f>
        <v>#REF!</v>
      </c>
      <c r="F15" s="709" t="e">
        <f>INDEX(#REF!,MATCH($A15,#REF!,0))</f>
        <v>#REF!</v>
      </c>
      <c r="G15" s="726" t="e">
        <f>#REF!</f>
        <v>#REF!</v>
      </c>
      <c r="H15" s="727" t="e">
        <f>#REF!</f>
        <v>#REF!</v>
      </c>
      <c r="I15" s="726" t="e">
        <f>#REF!</f>
        <v>#REF!</v>
      </c>
      <c r="J15" s="727" t="e">
        <f>#REF!</f>
        <v>#REF!</v>
      </c>
      <c r="K15" s="726" t="e">
        <f>#REF!</f>
        <v>#REF!</v>
      </c>
      <c r="L15" s="737" t="e">
        <f t="shared" si="5"/>
        <v>#REF!</v>
      </c>
      <c r="M15" s="745" t="e">
        <f t="shared" si="6"/>
        <v>#REF!</v>
      </c>
      <c r="N15" s="372" t="e">
        <f t="shared" si="7"/>
        <v>#REF!</v>
      </c>
      <c r="O15" s="754" t="e">
        <f t="shared" si="8"/>
        <v>#REF!</v>
      </c>
      <c r="P15" s="756" t="e">
        <f t="shared" si="0"/>
        <v>#REF!</v>
      </c>
      <c r="Q15" s="372" t="e">
        <f t="shared" si="9"/>
        <v>#REF!</v>
      </c>
      <c r="R15" s="754" t="e">
        <f t="shared" si="10"/>
        <v>#REF!</v>
      </c>
      <c r="S15" s="762" t="e">
        <f t="shared" si="1"/>
        <v>#REF!</v>
      </c>
      <c r="T15" s="763" t="e">
        <f>#REF!</f>
        <v>#REF!</v>
      </c>
      <c r="U15" s="767" t="e">
        <f>#REF!</f>
        <v>#REF!</v>
      </c>
      <c r="V15" s="763" t="e">
        <f t="shared" si="2"/>
        <v>#REF!</v>
      </c>
      <c r="W15" s="771" t="e">
        <f t="shared" si="3"/>
        <v>#REF!</v>
      </c>
      <c r="X15" s="777"/>
      <c r="Y15" s="713" t="e">
        <f t="shared" si="11"/>
        <v>#REF!</v>
      </c>
      <c r="Z15" s="754" t="e">
        <f t="shared" si="12"/>
        <v>#REF!</v>
      </c>
      <c r="AA15" s="756" t="e">
        <f t="shared" si="13"/>
        <v>#REF!</v>
      </c>
      <c r="AB15" s="786"/>
      <c r="AC15" s="355"/>
      <c r="AD15" s="792" t="e">
        <f t="shared" si="4"/>
        <v>#REF!</v>
      </c>
    </row>
    <row r="16" spans="1:39" s="702" customFormat="1" ht="24.75" customHeight="1">
      <c r="A16" s="702">
        <v>9</v>
      </c>
      <c r="B16" s="709" t="e">
        <f>INDEX(#REF!,MATCH($A16,#REF!,0))</f>
        <v>#REF!</v>
      </c>
      <c r="C16" s="709" t="e">
        <f>INDEX(#REF!,MATCH($A16,#REF!,0))</f>
        <v>#REF!</v>
      </c>
      <c r="D16" s="709" t="e">
        <f>INDEX(#REF!,MATCH($A16,#REF!,0))</f>
        <v>#REF!</v>
      </c>
      <c r="E16" s="709" t="e">
        <f>INDEX(#REF!,MATCH($A16,#REF!,0))</f>
        <v>#REF!</v>
      </c>
      <c r="F16" s="709" t="e">
        <f>INDEX(#REF!,MATCH($A16,#REF!,0))</f>
        <v>#REF!</v>
      </c>
      <c r="G16" s="726" t="e">
        <f>#REF!</f>
        <v>#REF!</v>
      </c>
      <c r="H16" s="727" t="e">
        <f>#REF!</f>
        <v>#REF!</v>
      </c>
      <c r="I16" s="726" t="e">
        <f>#REF!</f>
        <v>#REF!</v>
      </c>
      <c r="J16" s="727" t="e">
        <f>#REF!</f>
        <v>#REF!</v>
      </c>
      <c r="K16" s="726" t="e">
        <f>#REF!</f>
        <v>#REF!</v>
      </c>
      <c r="L16" s="737" t="e">
        <f t="shared" si="5"/>
        <v>#REF!</v>
      </c>
      <c r="M16" s="745" t="e">
        <f t="shared" si="6"/>
        <v>#REF!</v>
      </c>
      <c r="N16" s="372" t="e">
        <f t="shared" si="7"/>
        <v>#REF!</v>
      </c>
      <c r="O16" s="754" t="e">
        <f t="shared" si="8"/>
        <v>#REF!</v>
      </c>
      <c r="P16" s="756" t="e">
        <f t="shared" si="0"/>
        <v>#REF!</v>
      </c>
      <c r="Q16" s="372" t="e">
        <f t="shared" si="9"/>
        <v>#REF!</v>
      </c>
      <c r="R16" s="754" t="e">
        <f t="shared" si="10"/>
        <v>#REF!</v>
      </c>
      <c r="S16" s="762" t="e">
        <f t="shared" si="1"/>
        <v>#REF!</v>
      </c>
      <c r="T16" s="763" t="e">
        <f>#REF!</f>
        <v>#REF!</v>
      </c>
      <c r="U16" s="767" t="e">
        <f>#REF!</f>
        <v>#REF!</v>
      </c>
      <c r="V16" s="763" t="e">
        <f t="shared" si="2"/>
        <v>#REF!</v>
      </c>
      <c r="W16" s="771" t="e">
        <f t="shared" si="3"/>
        <v>#REF!</v>
      </c>
      <c r="X16" s="777"/>
      <c r="Y16" s="713" t="e">
        <f t="shared" si="11"/>
        <v>#REF!</v>
      </c>
      <c r="Z16" s="754" t="e">
        <f t="shared" si="12"/>
        <v>#REF!</v>
      </c>
      <c r="AA16" s="756" t="e">
        <f t="shared" si="13"/>
        <v>#REF!</v>
      </c>
      <c r="AB16" s="786"/>
      <c r="AC16" s="355"/>
      <c r="AD16" s="792" t="e">
        <f t="shared" si="4"/>
        <v>#REF!</v>
      </c>
    </row>
    <row r="17" spans="1:30" s="702" customFormat="1" ht="24.75" customHeight="1">
      <c r="A17" s="702">
        <v>10</v>
      </c>
      <c r="B17" s="709" t="e">
        <f>INDEX(#REF!,MATCH($A17,#REF!,0))</f>
        <v>#REF!</v>
      </c>
      <c r="C17" s="709" t="e">
        <f>INDEX(#REF!,MATCH($A17,#REF!,0))</f>
        <v>#REF!</v>
      </c>
      <c r="D17" s="709" t="e">
        <f>INDEX(#REF!,MATCH($A17,#REF!,0))</f>
        <v>#REF!</v>
      </c>
      <c r="E17" s="709" t="e">
        <f>INDEX(#REF!,MATCH($A17,#REF!,0))</f>
        <v>#REF!</v>
      </c>
      <c r="F17" s="709" t="e">
        <f>INDEX(#REF!,MATCH($A17,#REF!,0))</f>
        <v>#REF!</v>
      </c>
      <c r="G17" s="726" t="e">
        <f>#REF!</f>
        <v>#REF!</v>
      </c>
      <c r="H17" s="727" t="e">
        <f>#REF!</f>
        <v>#REF!</v>
      </c>
      <c r="I17" s="726" t="e">
        <f>#REF!</f>
        <v>#REF!</v>
      </c>
      <c r="J17" s="727" t="e">
        <f>#REF!</f>
        <v>#REF!</v>
      </c>
      <c r="K17" s="726" t="e">
        <f>#REF!</f>
        <v>#REF!</v>
      </c>
      <c r="L17" s="737" t="e">
        <f t="shared" si="5"/>
        <v>#REF!</v>
      </c>
      <c r="M17" s="745" t="e">
        <f t="shared" si="6"/>
        <v>#REF!</v>
      </c>
      <c r="N17" s="372" t="e">
        <f t="shared" si="7"/>
        <v>#REF!</v>
      </c>
      <c r="O17" s="754" t="e">
        <f t="shared" si="8"/>
        <v>#REF!</v>
      </c>
      <c r="P17" s="756" t="e">
        <f t="shared" si="0"/>
        <v>#REF!</v>
      </c>
      <c r="Q17" s="372" t="e">
        <f t="shared" si="9"/>
        <v>#REF!</v>
      </c>
      <c r="R17" s="754" t="e">
        <f t="shared" si="10"/>
        <v>#REF!</v>
      </c>
      <c r="S17" s="762" t="e">
        <f t="shared" si="1"/>
        <v>#REF!</v>
      </c>
      <c r="T17" s="763" t="e">
        <f>#REF!</f>
        <v>#REF!</v>
      </c>
      <c r="U17" s="767" t="e">
        <f>#REF!</f>
        <v>#REF!</v>
      </c>
      <c r="V17" s="763" t="e">
        <f t="shared" si="2"/>
        <v>#REF!</v>
      </c>
      <c r="W17" s="771" t="e">
        <f t="shared" si="3"/>
        <v>#REF!</v>
      </c>
      <c r="X17" s="778"/>
      <c r="Y17" s="713" t="e">
        <f t="shared" si="11"/>
        <v>#REF!</v>
      </c>
      <c r="Z17" s="754" t="e">
        <f t="shared" si="12"/>
        <v>#REF!</v>
      </c>
      <c r="AA17" s="756" t="e">
        <f t="shared" si="13"/>
        <v>#REF!</v>
      </c>
      <c r="AB17" s="787"/>
      <c r="AC17" s="790"/>
      <c r="AD17" s="793" t="e">
        <f t="shared" si="4"/>
        <v>#REF!</v>
      </c>
    </row>
    <row r="18" spans="1:30" s="702" customFormat="1" ht="24.75" customHeight="1">
      <c r="B18" s="710" t="s">
        <v>135</v>
      </c>
      <c r="C18" s="713"/>
      <c r="D18" s="715" t="e">
        <f>#REF!</f>
        <v>#REF!</v>
      </c>
      <c r="E18" s="717" t="e">
        <f>SUBTOTAL(109,E8:E17)</f>
        <v>#REF!</v>
      </c>
      <c r="F18" s="722"/>
      <c r="G18" s="717" t="e">
        <f>SUBTOTAL(109,G8:G17)</f>
        <v>#REF!</v>
      </c>
      <c r="H18" s="728" t="e">
        <f>SUBTOTAL(109,H8:H17)</f>
        <v>#REF!</v>
      </c>
      <c r="I18" s="730" t="e">
        <f>#REF!</f>
        <v>#REF!</v>
      </c>
      <c r="J18" s="731" t="e">
        <f>#REF!</f>
        <v>#REF!</v>
      </c>
      <c r="K18" s="726" t="e">
        <f>SUBTOTAL(109,K8:K17)</f>
        <v>#REF!</v>
      </c>
      <c r="L18" s="738"/>
      <c r="M18" s="746"/>
      <c r="N18" s="750">
        <f>$N$8</f>
        <v>0</v>
      </c>
      <c r="O18" s="750">
        <f>$O$8</f>
        <v>0</v>
      </c>
      <c r="P18" s="726" t="e">
        <f>SUBTOTAL(109,P8:P17)</f>
        <v>#REF!</v>
      </c>
      <c r="Q18" s="750">
        <f>$Q$8</f>
        <v>0</v>
      </c>
      <c r="R18" s="750">
        <f>$R$8</f>
        <v>0</v>
      </c>
      <c r="S18" s="763" t="e">
        <f>SUBTOTAL(109,S8:S17)</f>
        <v>#REF!</v>
      </c>
      <c r="T18" s="766" t="e">
        <f>#REF!</f>
        <v>#REF!</v>
      </c>
      <c r="U18" s="768" t="e">
        <f>#REF!</f>
        <v>#REF!</v>
      </c>
      <c r="V18" s="717" t="e">
        <f>SUBTOTAL(109,V8:V17)</f>
        <v>#REF!</v>
      </c>
      <c r="W18" s="738"/>
      <c r="X18" s="779"/>
      <c r="Y18" s="750">
        <f>$N$8</f>
        <v>0</v>
      </c>
      <c r="Z18" s="750">
        <f>$O$8</f>
        <v>0</v>
      </c>
      <c r="AA18" s="727" t="e">
        <f>SUBTOTAL(109,AA8:AA17)</f>
        <v>#REF!</v>
      </c>
      <c r="AB18" s="372">
        <f>$AB$8</f>
        <v>0</v>
      </c>
      <c r="AC18" s="372">
        <f>$AC$8</f>
        <v>0</v>
      </c>
      <c r="AD18" s="717" t="e">
        <f>SUBTOTAL(109,AD8:AD17)</f>
        <v>#REF!</v>
      </c>
    </row>
    <row r="19" spans="1:30" s="702" customFormat="1" ht="24.75" customHeight="1">
      <c r="B19" s="701"/>
      <c r="C19" s="701"/>
      <c r="D19" s="701"/>
      <c r="E19" s="718"/>
      <c r="F19" s="723"/>
      <c r="G19" s="718"/>
      <c r="H19" s="718"/>
      <c r="I19" s="718"/>
      <c r="J19" s="718"/>
      <c r="K19" s="718"/>
      <c r="T19" s="718"/>
      <c r="U19" s="718"/>
      <c r="V19" s="718"/>
    </row>
    <row r="20" spans="1:30" s="703" customFormat="1" ht="24.75" customHeight="1">
      <c r="C20" s="714"/>
      <c r="D20" s="714"/>
      <c r="E20" s="719"/>
      <c r="F20" s="724"/>
      <c r="G20" s="719"/>
      <c r="H20" s="719"/>
      <c r="I20" s="719"/>
      <c r="J20" s="719"/>
      <c r="K20" s="719"/>
      <c r="L20" s="739"/>
      <c r="M20" s="739"/>
      <c r="N20" s="739"/>
      <c r="O20" s="739"/>
      <c r="P20" s="739"/>
      <c r="Q20" s="739"/>
      <c r="R20" s="739"/>
      <c r="S20" s="739"/>
      <c r="T20" s="719"/>
      <c r="U20" s="719"/>
      <c r="V20" s="719"/>
      <c r="W20" s="739"/>
      <c r="X20" s="739"/>
      <c r="Y20" s="739"/>
      <c r="Z20" s="739"/>
      <c r="AA20" s="739"/>
      <c r="AB20" s="739"/>
      <c r="AC20" s="739"/>
      <c r="AD20" s="739"/>
    </row>
    <row r="21" spans="1:30" s="702" customFormat="1" ht="24.75" customHeight="1">
      <c r="B21" s="697"/>
      <c r="C21" s="697"/>
      <c r="D21" s="697"/>
      <c r="E21" s="698"/>
      <c r="F21" s="699"/>
      <c r="G21" s="698"/>
      <c r="H21" s="698"/>
      <c r="I21" s="698"/>
      <c r="J21" s="698"/>
      <c r="K21" s="698"/>
      <c r="L21" s="696"/>
      <c r="M21" s="696"/>
      <c r="N21" s="696"/>
      <c r="O21" s="696"/>
      <c r="P21" s="696"/>
      <c r="Q21" s="696"/>
      <c r="R21" s="696"/>
      <c r="S21" s="696"/>
      <c r="T21" s="698"/>
      <c r="U21" s="698"/>
      <c r="V21" s="698"/>
      <c r="W21" s="696"/>
      <c r="X21" s="696"/>
      <c r="Y21" s="696"/>
      <c r="Z21" s="696"/>
      <c r="AA21" s="696"/>
      <c r="AB21" s="696"/>
      <c r="AC21" s="696"/>
      <c r="AD21" s="696"/>
    </row>
    <row r="22" spans="1:30" s="702" customFormat="1" ht="24.75" customHeight="1">
      <c r="B22" s="697"/>
      <c r="C22" s="697"/>
      <c r="D22" s="697"/>
      <c r="E22" s="698"/>
      <c r="F22" s="699"/>
      <c r="G22" s="698"/>
      <c r="H22" s="698"/>
      <c r="I22" s="698"/>
      <c r="J22" s="698"/>
      <c r="K22" s="698"/>
      <c r="L22" s="696"/>
      <c r="M22" s="696"/>
      <c r="N22" s="696"/>
      <c r="O22" s="696"/>
      <c r="P22" s="696"/>
      <c r="Q22" s="696"/>
      <c r="R22" s="696"/>
      <c r="S22" s="696"/>
      <c r="T22" s="698"/>
      <c r="U22" s="698"/>
      <c r="V22" s="698"/>
      <c r="W22" s="696"/>
      <c r="X22" s="696"/>
      <c r="Y22" s="696"/>
      <c r="Z22" s="696"/>
      <c r="AA22" s="696"/>
      <c r="AB22" s="696"/>
      <c r="AC22" s="696"/>
      <c r="AD22" s="696"/>
    </row>
    <row r="23" spans="1:30" s="702" customFormat="1" ht="24.75" customHeight="1">
      <c r="B23" s="697"/>
      <c r="C23" s="697"/>
      <c r="D23" s="697"/>
      <c r="E23" s="698"/>
      <c r="F23" s="699"/>
      <c r="G23" s="698"/>
      <c r="H23" s="698"/>
      <c r="I23" s="698"/>
      <c r="J23" s="698"/>
      <c r="K23" s="698"/>
      <c r="L23" s="696"/>
      <c r="M23" s="696"/>
      <c r="N23" s="696"/>
      <c r="O23" s="696"/>
      <c r="P23" s="696"/>
      <c r="Q23" s="696"/>
      <c r="R23" s="696"/>
      <c r="S23" s="696"/>
      <c r="T23" s="698"/>
      <c r="U23" s="698"/>
      <c r="V23" s="698"/>
      <c r="W23" s="696"/>
      <c r="X23" s="696"/>
      <c r="Y23" s="696"/>
      <c r="Z23" s="696"/>
      <c r="AA23" s="696"/>
      <c r="AB23" s="696"/>
      <c r="AC23" s="696"/>
      <c r="AD23" s="696"/>
    </row>
    <row r="24" spans="1:30" ht="24.75" customHeight="1"/>
    <row r="25" spans="1:30" ht="24.75" customHeight="1"/>
    <row r="26" spans="1:30" ht="24.75" customHeight="1"/>
    <row r="27" spans="1:30" ht="24.75" customHeight="1"/>
    <row r="28" spans="1:30" ht="24.75" customHeight="1"/>
    <row r="29" spans="1:30" ht="24.75" customHeight="1"/>
    <row r="30" spans="1:30" ht="24.75" customHeight="1"/>
    <row r="31" spans="1:30" ht="24.75" customHeight="1"/>
    <row r="32" spans="1:30" ht="24.75" customHeight="1"/>
    <row r="33" ht="24.75" customHeight="1"/>
  </sheetData>
  <mergeCells count="17">
    <mergeCell ref="B18:C18"/>
    <mergeCell ref="B5:B7"/>
    <mergeCell ref="C5:C7"/>
    <mergeCell ref="D5:D7"/>
    <mergeCell ref="E5:E6"/>
    <mergeCell ref="F5:F6"/>
    <mergeCell ref="G5:G6"/>
    <mergeCell ref="H5:H6"/>
    <mergeCell ref="I5:J6"/>
    <mergeCell ref="K5:K6"/>
    <mergeCell ref="L5:L7"/>
    <mergeCell ref="M5:M7"/>
    <mergeCell ref="T5:U6"/>
    <mergeCell ref="V5:V6"/>
    <mergeCell ref="W5:W7"/>
    <mergeCell ref="X5:X7"/>
    <mergeCell ref="AF11:AM14"/>
  </mergeCells>
  <phoneticPr fontId="23"/>
  <conditionalFormatting sqref="G4:J4 A21:S1048576 C20:S20 AG1:XFD1 AG4:XFD6 E4 AE4:AE6 B5:S6 AE1 N7:S1048576 Y5:AD7 Y4:AC4 A2:S2 AE2:XFD2 T1:AD2 A3:F3 H3:J3 B1:R1 L4:S4 AE7:XFD9 AE15:XFD1048576 AE10:AE14 AN10:XFD14 A7:S7 A8:D8 F8:S8 A9:S19 L3:XFD3">
    <cfRule type="expression" dxfId="10" priority="12">
      <formula>_xlfn.ISFORMULA(A1)</formula>
    </cfRule>
  </conditionalFormatting>
  <conditionalFormatting sqref="AF4">
    <cfRule type="expression" dxfId="9" priority="11">
      <formula>_xlfn.ISFORMULA(AF4)</formula>
    </cfRule>
  </conditionalFormatting>
  <conditionalFormatting sqref="U4 T5:X1048576 W4:X4">
    <cfRule type="expression" dxfId="8" priority="10">
      <formula>_xlfn.ISFORMULA(T4)</formula>
    </cfRule>
  </conditionalFormatting>
  <conditionalFormatting sqref="Y9:AD17 Y8:AA8 AD8 Y19:AD1048576 Y18:AA18 AD18">
    <cfRule type="expression" dxfId="7" priority="9">
      <formula>_xlfn.ISFORMULA(Y8)</formula>
    </cfRule>
  </conditionalFormatting>
  <conditionalFormatting sqref="S4">
    <cfRule type="expression" dxfId="6" priority="8">
      <formula>_xlfn.ISFORMULA(S4)</formula>
    </cfRule>
  </conditionalFormatting>
  <conditionalFormatting sqref="S4">
    <cfRule type="expression" dxfId="5" priority="7" stopIfTrue="1">
      <formula>_xlfn.ISFORMULA(S4)</formula>
    </cfRule>
  </conditionalFormatting>
  <conditionalFormatting sqref="AB8:AC8">
    <cfRule type="expression" dxfId="4" priority="6">
      <formula>_xlfn.ISFORMULA(AB8)</formula>
    </cfRule>
  </conditionalFormatting>
  <conditionalFormatting sqref="G3">
    <cfRule type="expression" dxfId="3" priority="5">
      <formula>_xlfn.ISFORMULA(G3)</formula>
    </cfRule>
  </conditionalFormatting>
  <conditionalFormatting sqref="AB18:AC18">
    <cfRule type="expression" dxfId="2" priority="3">
      <formula>_xlfn.ISFORMULA(AB18)</formula>
    </cfRule>
  </conditionalFormatting>
  <conditionalFormatting sqref="AF10:AM10 AF11">
    <cfRule type="expression" dxfId="1" priority="2">
      <formula>_xlfn.ISFORMULA(AF10)</formula>
    </cfRule>
  </conditionalFormatting>
  <conditionalFormatting sqref="E8">
    <cfRule type="expression" dxfId="0" priority="1">
      <formula>_xlfn.ISFORMULA(E8)</formula>
    </cfRule>
  </conditionalFormatting>
  <dataValidations count="4">
    <dataValidation imeMode="halfKatakana" allowBlank="1" showDropDown="0" showInputMessage="1" showErrorMessage="1" sqref="AJ8"/>
    <dataValidation imeMode="halfAlpha" allowBlank="1" showDropDown="0" showInputMessage="1" showErrorMessage="1" sqref="AI8 AD18 L8:U18 W8:AC18 V18"/>
    <dataValidation type="list" allowBlank="1" showDropDown="0" showInputMessage="1" showErrorMessage="0" prompt="ﾘｽﾄから選択" sqref="AH8">
      <formula1>"普通,当座,貯蓄"</formula1>
    </dataValidation>
    <dataValidation imeMode="halfAlpha" allowBlank="1" showDropDown="0" showInputMessage="1" showErrorMessage="1" prompt="仮の計算式が入力されています。_x000a_計算が異なっている場合は、直接編集、修正してください。" sqref="V8:V17 AD8:AD17"/>
  </dataValidations>
  <printOptions horizontalCentered="1"/>
  <pageMargins left="0.78740157480314965" right="0.70866141732283472"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1:AE67"/>
  <sheetViews>
    <sheetView showZeros="0" view="pageBreakPreview" topLeftCell="A37" zoomScaleNormal="90" zoomScaleSheetLayoutView="100" workbookViewId="0">
      <selection activeCell="O9" sqref="O9:AE10"/>
    </sheetView>
  </sheetViews>
  <sheetFormatPr defaultColWidth="9" defaultRowHeight="17.25"/>
  <cols>
    <col min="1" max="1" width="6.75" style="807" customWidth="1"/>
    <col min="2" max="2" width="2.875" style="807" customWidth="1"/>
    <col min="3" max="4" width="7.875" style="807" customWidth="1"/>
    <col min="5" max="5" width="7.375" style="807" customWidth="1"/>
    <col min="6" max="6" width="9" style="807"/>
    <col min="7" max="9" width="7.375" style="807" customWidth="1"/>
    <col min="10" max="10" width="6.375" style="807" customWidth="1"/>
    <col min="11" max="11" width="5.125" style="807" customWidth="1"/>
    <col min="12" max="12" width="7.375" style="807" customWidth="1"/>
    <col min="13" max="13" width="5.75" style="807" customWidth="1"/>
    <col min="14" max="14" width="6.125" style="807" customWidth="1"/>
    <col min="15" max="15" width="7.375" style="807" customWidth="1"/>
    <col min="16" max="16" width="5" style="807" customWidth="1"/>
    <col min="17" max="17" width="5.5" style="807" customWidth="1"/>
    <col min="18" max="18" width="6.375" style="807" customWidth="1"/>
    <col min="19" max="22" width="7.375" style="807" customWidth="1"/>
    <col min="23" max="23" width="5.75" style="807" customWidth="1"/>
    <col min="24" max="24" width="5.375" style="807" customWidth="1"/>
    <col min="25" max="25" width="8" style="807" customWidth="1"/>
    <col min="26" max="26" width="13.875" style="807" customWidth="1"/>
    <col min="27" max="27" width="5.75" style="807" customWidth="1"/>
    <col min="28" max="28" width="5.375" style="807" customWidth="1"/>
    <col min="29" max="29" width="4.875" style="807" customWidth="1"/>
    <col min="30" max="30" width="3.875" style="807" customWidth="1"/>
    <col min="31" max="31" width="5.75" style="807" customWidth="1"/>
    <col min="32" max="32" width="5.375" style="807" customWidth="1"/>
    <col min="33" max="33" width="4.875" style="807" customWidth="1"/>
    <col min="34" max="34" width="13.25" style="807" customWidth="1"/>
    <col min="35" max="16384" width="9" style="807"/>
  </cols>
  <sheetData>
    <row r="1" spans="1:31" ht="18">
      <c r="C1" s="820" t="s">
        <v>696</v>
      </c>
      <c r="D1" s="821"/>
      <c r="E1" s="821"/>
      <c r="F1" s="821"/>
      <c r="G1" s="821"/>
      <c r="H1" s="821"/>
      <c r="I1" s="821"/>
      <c r="J1" s="821"/>
      <c r="K1" s="821"/>
      <c r="L1" s="821"/>
      <c r="M1" s="821"/>
      <c r="N1" s="821"/>
      <c r="O1" s="821"/>
      <c r="Q1" s="985"/>
    </row>
    <row r="2" spans="1:31" ht="19.5" customHeight="1">
      <c r="A2" s="811" t="s">
        <v>226</v>
      </c>
      <c r="C2" s="821"/>
      <c r="D2" s="821"/>
      <c r="E2" s="821"/>
      <c r="F2" s="821"/>
      <c r="G2" s="821"/>
      <c r="H2" s="821"/>
      <c r="I2" s="821"/>
      <c r="J2" s="821"/>
      <c r="K2" s="821"/>
      <c r="L2" s="821"/>
      <c r="O2" s="959" t="s">
        <v>9</v>
      </c>
      <c r="P2" s="972"/>
      <c r="Q2" s="972"/>
      <c r="R2" s="987"/>
      <c r="S2" s="485"/>
      <c r="T2" s="485"/>
    </row>
    <row r="3" spans="1:31" ht="7.5" customHeight="1">
      <c r="A3" s="811"/>
      <c r="C3" s="821"/>
      <c r="D3" s="821"/>
      <c r="E3" s="821"/>
      <c r="F3" s="821"/>
      <c r="G3" s="821"/>
      <c r="H3" s="821"/>
      <c r="I3" s="821"/>
      <c r="J3" s="821"/>
      <c r="K3" s="821"/>
      <c r="L3" s="821"/>
      <c r="O3" s="960"/>
      <c r="P3" s="973"/>
      <c r="Q3" s="973"/>
      <c r="R3" s="988"/>
    </row>
    <row r="4" spans="1:31" s="487" customFormat="1" ht="11.25">
      <c r="A4" s="811"/>
      <c r="C4" s="822"/>
      <c r="D4" s="822"/>
      <c r="E4" s="822"/>
      <c r="F4" s="822"/>
      <c r="G4" s="822"/>
      <c r="H4" s="822"/>
      <c r="I4" s="822"/>
      <c r="J4" s="822"/>
      <c r="K4" s="822"/>
      <c r="L4" s="822"/>
      <c r="M4" s="822"/>
      <c r="N4" s="822"/>
      <c r="O4" s="822"/>
      <c r="P4" s="822"/>
      <c r="Q4" s="822"/>
    </row>
    <row r="5" spans="1:31" s="808" customFormat="1" ht="18.75">
      <c r="A5" s="811"/>
      <c r="B5" s="813" t="s">
        <v>360</v>
      </c>
      <c r="C5" s="813"/>
      <c r="D5" s="813"/>
      <c r="E5" s="813"/>
      <c r="F5" s="813"/>
      <c r="G5" s="813"/>
      <c r="H5" s="813"/>
      <c r="I5" s="813"/>
      <c r="J5" s="813"/>
      <c r="K5" s="813"/>
      <c r="L5" s="813"/>
      <c r="M5" s="813"/>
      <c r="N5" s="813"/>
      <c r="O5" s="813"/>
      <c r="P5" s="813"/>
      <c r="Q5" s="813"/>
      <c r="R5" s="813"/>
      <c r="S5" s="993"/>
      <c r="T5" s="993"/>
    </row>
    <row r="6" spans="1:31" s="487" customFormat="1" ht="15" customHeight="1">
      <c r="A6" s="811"/>
      <c r="C6" s="823"/>
      <c r="D6" s="823"/>
      <c r="E6" s="823"/>
      <c r="F6" s="823"/>
      <c r="G6" s="823"/>
      <c r="H6" s="823"/>
      <c r="I6" s="823"/>
      <c r="J6" s="823"/>
      <c r="K6" s="823"/>
      <c r="L6" s="823"/>
      <c r="M6" s="823"/>
      <c r="N6" s="823"/>
      <c r="O6" s="823"/>
      <c r="P6" s="823"/>
      <c r="Q6" s="823"/>
      <c r="R6" s="989"/>
      <c r="S6" s="989"/>
      <c r="T6" s="989"/>
    </row>
    <row r="7" spans="1:31" s="108" customFormat="1" ht="18.75" customHeight="1">
      <c r="A7" s="811"/>
      <c r="B7" s="108"/>
      <c r="C7" s="824" t="s">
        <v>97</v>
      </c>
      <c r="D7" s="825"/>
      <c r="E7" s="825"/>
      <c r="F7" s="825"/>
      <c r="G7" s="825"/>
      <c r="H7" s="825"/>
      <c r="I7" s="911"/>
      <c r="J7" s="911"/>
      <c r="K7" s="911"/>
      <c r="L7" s="911"/>
      <c r="M7" s="911"/>
      <c r="N7" s="911"/>
      <c r="O7" s="911"/>
      <c r="P7" s="911"/>
      <c r="Q7" s="911"/>
      <c r="R7" s="990"/>
      <c r="S7" s="990"/>
      <c r="T7" s="990"/>
      <c r="U7" s="108"/>
      <c r="V7" s="108"/>
      <c r="W7" s="108"/>
      <c r="AC7" s="108"/>
      <c r="AD7" s="108"/>
      <c r="AE7" s="108"/>
    </row>
    <row r="8" spans="1:31" s="487" customFormat="1" ht="14.25">
      <c r="A8" s="811"/>
      <c r="C8" s="825"/>
      <c r="D8" s="825"/>
      <c r="E8" s="825"/>
      <c r="F8" s="825"/>
      <c r="G8" s="825"/>
      <c r="H8" s="825"/>
      <c r="I8" s="823"/>
      <c r="J8" s="823"/>
      <c r="K8" s="823"/>
      <c r="L8" s="823"/>
      <c r="M8" s="823"/>
      <c r="N8" s="823"/>
      <c r="O8" s="823"/>
      <c r="P8" s="823"/>
      <c r="Q8" s="823"/>
      <c r="R8" s="989"/>
      <c r="S8" s="989"/>
      <c r="T8" s="989"/>
    </row>
    <row r="9" spans="1:31" s="108" customFormat="1" ht="17.25" customHeight="1">
      <c r="A9" s="811"/>
      <c r="B9" s="108"/>
      <c r="C9" s="826" t="e">
        <f>入力S_賃料!N3&amp;入力S_賃料!B8&amp;入力S_賃料!C8&amp;入力S_賃料!D8&amp;IF(入力S_賃料!D18=1,"","、他"&amp;入力S_賃料!D18-1&amp;"筆")</f>
        <v>#REF!</v>
      </c>
      <c r="D9" s="850"/>
      <c r="E9" s="860"/>
      <c r="F9" s="850"/>
      <c r="G9" s="850"/>
      <c r="H9" s="850"/>
      <c r="I9" s="912"/>
      <c r="J9" s="912"/>
      <c r="K9" s="912"/>
      <c r="L9" s="912"/>
      <c r="M9" s="912"/>
      <c r="N9" s="912"/>
      <c r="O9" s="912"/>
      <c r="P9" s="974"/>
      <c r="Q9" s="974"/>
      <c r="R9" s="108"/>
      <c r="S9" s="108"/>
      <c r="T9" s="108"/>
      <c r="U9" s="108"/>
      <c r="V9" s="108"/>
      <c r="W9" s="108"/>
      <c r="AC9" s="1003"/>
      <c r="AD9" s="1003"/>
      <c r="AE9" s="1003"/>
    </row>
    <row r="10" spans="1:31" s="809" customFormat="1" ht="6" customHeight="1">
      <c r="A10" s="811"/>
      <c r="C10" s="827"/>
      <c r="D10" s="827"/>
      <c r="E10" s="827"/>
      <c r="F10" s="827"/>
      <c r="G10" s="827"/>
      <c r="H10" s="827"/>
      <c r="I10" s="913"/>
      <c r="J10" s="913"/>
      <c r="K10" s="913"/>
      <c r="L10" s="913"/>
      <c r="M10" s="913"/>
      <c r="N10" s="913"/>
      <c r="O10" s="913"/>
      <c r="P10" s="913"/>
      <c r="Q10" s="913"/>
      <c r="AC10" s="1003"/>
      <c r="AD10" s="1003"/>
      <c r="AE10" s="1003"/>
    </row>
    <row r="11" spans="1:31" s="485" customFormat="1" ht="17.25" customHeight="1">
      <c r="A11" s="811"/>
      <c r="C11" s="828" t="str">
        <f>"の農地の年払賃借料として、契約期間中（ "&amp;TEXT(入力S_賃料!L8,"ggge年m月d日")&amp;"　～　"&amp;TEXT(入力S_賃料!M8,"ggge年m月d日")&amp;" ）"</f>
        <v>の農地の年払賃借料として、契約期間中（ 明治33年1月0日　～　明治33年1月0日 ）</v>
      </c>
      <c r="D11" s="827"/>
      <c r="E11" s="827"/>
      <c r="F11" s="827"/>
      <c r="G11" s="827"/>
      <c r="H11" s="827"/>
      <c r="I11" s="914"/>
      <c r="J11" s="914"/>
      <c r="K11" s="914"/>
      <c r="L11" s="914"/>
      <c r="M11" s="914"/>
      <c r="N11" s="914"/>
      <c r="O11" s="914"/>
      <c r="P11" s="914"/>
      <c r="Q11" s="914"/>
      <c r="R11" s="485" t="s">
        <v>98</v>
      </c>
    </row>
    <row r="12" spans="1:31" s="485" customFormat="1" ht="17.25" customHeight="1">
      <c r="A12" s="811"/>
      <c r="C12" s="828" t="s">
        <v>201</v>
      </c>
      <c r="D12" s="827"/>
      <c r="E12" s="827"/>
      <c r="F12" s="827"/>
      <c r="G12" s="827"/>
      <c r="H12" s="827"/>
      <c r="I12" s="915"/>
      <c r="J12" s="915"/>
      <c r="K12" s="914"/>
      <c r="L12" s="914"/>
      <c r="M12" s="914"/>
      <c r="N12" s="914"/>
      <c r="O12" s="914"/>
      <c r="P12" s="914"/>
      <c r="Q12" s="914"/>
    </row>
    <row r="13" spans="1:31" s="487" customFormat="1" ht="16.5" customHeight="1">
      <c r="A13" s="811"/>
      <c r="C13" s="822"/>
      <c r="D13" s="822"/>
      <c r="E13" s="822"/>
      <c r="F13" s="822"/>
      <c r="G13" s="822"/>
      <c r="H13" s="822"/>
      <c r="I13" s="822"/>
      <c r="J13" s="822"/>
      <c r="K13" s="822"/>
      <c r="L13" s="822"/>
      <c r="M13" s="822"/>
      <c r="N13" s="822"/>
      <c r="O13" s="822"/>
      <c r="P13" s="822"/>
      <c r="Q13" s="822"/>
    </row>
    <row r="14" spans="1:31" s="487" customFormat="1" ht="24.75" customHeight="1">
      <c r="A14" s="812"/>
      <c r="C14" s="819" t="s">
        <v>670</v>
      </c>
      <c r="D14" s="822"/>
      <c r="E14" s="822"/>
      <c r="F14" s="867"/>
      <c r="G14" s="867"/>
      <c r="H14" s="822"/>
      <c r="I14" s="822"/>
      <c r="J14" s="822"/>
      <c r="K14" s="822"/>
      <c r="L14" s="822"/>
      <c r="M14" s="822"/>
      <c r="N14" s="822"/>
      <c r="O14" s="822"/>
      <c r="P14" s="822"/>
    </row>
    <row r="15" spans="1:31">
      <c r="B15" s="814"/>
      <c r="C15" s="829" t="s">
        <v>15</v>
      </c>
      <c r="D15" s="829" t="s">
        <v>7</v>
      </c>
      <c r="E15" s="829" t="s">
        <v>14</v>
      </c>
      <c r="F15" s="868" t="s">
        <v>122</v>
      </c>
      <c r="G15" s="884" t="s">
        <v>219</v>
      </c>
      <c r="H15" s="868" t="s">
        <v>123</v>
      </c>
      <c r="I15" s="868" t="s">
        <v>126</v>
      </c>
      <c r="J15" s="917" t="s">
        <v>63</v>
      </c>
      <c r="K15" s="917"/>
      <c r="L15" s="934" t="s">
        <v>248</v>
      </c>
      <c r="M15" s="943" t="s">
        <v>190</v>
      </c>
      <c r="N15" s="951"/>
      <c r="O15" s="951"/>
      <c r="P15" s="951"/>
      <c r="Q15" s="951"/>
      <c r="R15" s="991"/>
      <c r="S15" s="994"/>
      <c r="T15" s="1001"/>
      <c r="U15" s="1001"/>
      <c r="V15" s="1002"/>
    </row>
    <row r="16" spans="1:31">
      <c r="B16" s="814"/>
      <c r="C16" s="830"/>
      <c r="D16" s="830"/>
      <c r="E16" s="830"/>
      <c r="F16" s="869"/>
      <c r="G16" s="885"/>
      <c r="H16" s="869"/>
      <c r="I16" s="869"/>
      <c r="J16" s="918"/>
      <c r="K16" s="918"/>
      <c r="L16" s="935"/>
      <c r="M16" s="944" t="s">
        <v>214</v>
      </c>
      <c r="N16" s="944"/>
      <c r="O16" s="944"/>
      <c r="P16" s="944" t="s">
        <v>56</v>
      </c>
      <c r="Q16" s="944"/>
      <c r="R16" s="944"/>
      <c r="S16" s="914"/>
    </row>
    <row r="17" spans="2:23" ht="23.25">
      <c r="B17" s="815"/>
      <c r="C17" s="831"/>
      <c r="D17" s="831"/>
      <c r="E17" s="831"/>
      <c r="F17" s="870" t="s">
        <v>128</v>
      </c>
      <c r="G17" s="886" t="s">
        <v>3</v>
      </c>
      <c r="H17" s="896" t="s">
        <v>130</v>
      </c>
      <c r="I17" s="896" t="s">
        <v>132</v>
      </c>
      <c r="J17" s="919" t="s">
        <v>212</v>
      </c>
      <c r="K17" s="926" t="s">
        <v>213</v>
      </c>
      <c r="L17" s="870" t="s">
        <v>249</v>
      </c>
      <c r="M17" s="945" t="s">
        <v>22</v>
      </c>
      <c r="N17" s="952" t="s">
        <v>208</v>
      </c>
      <c r="O17" s="961" t="s">
        <v>100</v>
      </c>
      <c r="P17" s="945" t="s">
        <v>22</v>
      </c>
      <c r="Q17" s="952" t="s">
        <v>208</v>
      </c>
      <c r="R17" s="961" t="s">
        <v>100</v>
      </c>
      <c r="S17" s="995"/>
    </row>
    <row r="18" spans="2:23" ht="18">
      <c r="B18" s="816">
        <v>1</v>
      </c>
      <c r="C18" s="832" t="e">
        <f>IF(入力S_賃料!B8=0,"-",入力S_賃料!B8)</f>
        <v>#REF!</v>
      </c>
      <c r="D18" s="832" t="e">
        <f>IF(入力S_賃料!C8=0,"-",入力S_賃料!C8)</f>
        <v>#REF!</v>
      </c>
      <c r="E18" s="832" t="e">
        <f>IF(入力S_賃料!D8=0,"-",入力S_賃料!D8)</f>
        <v>#REF!</v>
      </c>
      <c r="F18" s="871" t="e">
        <f>IF(入力S_賃料!E8=0,"-",入力S_賃料!E8)</f>
        <v>#REF!</v>
      </c>
      <c r="G18" s="887" t="e">
        <f>IF(入力S_賃料!F8=0,"-",入力S_賃料!F8)</f>
        <v>#REF!</v>
      </c>
      <c r="H18" s="871" t="e">
        <f>IF(入力S_賃料!G8=0,"-",入力S_賃料!G8)</f>
        <v>#REF!</v>
      </c>
      <c r="I18" s="871" t="e">
        <f>IF(入力S_賃料!H8=0,"-",入力S_賃料!H8)</f>
        <v>#REF!</v>
      </c>
      <c r="J18" s="920" t="e">
        <f>IF(入力S_賃料!I8=0,"-",入力S_賃料!I8)</f>
        <v>#REF!</v>
      </c>
      <c r="K18" s="927" t="e">
        <f>IF(入力S_賃料!J8=0,"-",入力S_賃料!J8)</f>
        <v>#REF!</v>
      </c>
      <c r="L18" s="936" t="e">
        <f>IF(入力S_賃料!K8=0,"-",入力S_賃料!K8)</f>
        <v>#REF!</v>
      </c>
      <c r="M18" s="946" t="str">
        <f>IF(入力S_賃料!N8=0,"-",入力S_賃料!N8)</f>
        <v>-</v>
      </c>
      <c r="N18" s="953" t="str">
        <f>IF(入力S_賃料!O8=0,"-",入力S_賃料!O8)</f>
        <v>-</v>
      </c>
      <c r="O18" s="962" t="e">
        <f>IF(入力S_賃料!P8=0,"-",入力S_賃料!P8)</f>
        <v>#REF!</v>
      </c>
      <c r="P18" s="946" t="str">
        <f>IF(入力S_賃料!Q8=0,"-",入力S_賃料!Q8)</f>
        <v>-</v>
      </c>
      <c r="Q18" s="953" t="str">
        <f>IF(入力S_賃料!R8=0,"-",入力S_賃料!R8)</f>
        <v>-</v>
      </c>
      <c r="R18" s="962" t="e">
        <f>IF(入力S_賃料!S8=0,"-",入力S_賃料!S8)</f>
        <v>#REF!</v>
      </c>
      <c r="S18" s="996"/>
    </row>
    <row r="19" spans="2:23">
      <c r="B19" s="816">
        <v>2</v>
      </c>
      <c r="C19" s="833" t="e">
        <f>IF(入力S_賃料!B9=0,"-",入力S_賃料!B9)</f>
        <v>#REF!</v>
      </c>
      <c r="D19" s="833" t="e">
        <f>IF(入力S_賃料!C9=0,"-",入力S_賃料!C9)</f>
        <v>#REF!</v>
      </c>
      <c r="E19" s="833" t="e">
        <f>IF(入力S_賃料!D9=0,"-",入力S_賃料!D9)</f>
        <v>#REF!</v>
      </c>
      <c r="F19" s="872" t="e">
        <f>IF(入力S_賃料!E9=0,"-",入力S_賃料!E9)</f>
        <v>#REF!</v>
      </c>
      <c r="G19" s="887" t="e">
        <f>IF(入力S_賃料!F9=0,"-",入力S_賃料!F9)</f>
        <v>#REF!</v>
      </c>
      <c r="H19" s="872" t="e">
        <f>IF(入力S_賃料!G9=0,"-",入力S_賃料!G9)</f>
        <v>#REF!</v>
      </c>
      <c r="I19" s="872" t="e">
        <f>IF(入力S_賃料!H9=0,"-",入力S_賃料!H9)</f>
        <v>#REF!</v>
      </c>
      <c r="J19" s="921" t="e">
        <f>IF(入力S_賃料!I9=0,"-",入力S_賃料!I9)</f>
        <v>#REF!</v>
      </c>
      <c r="K19" s="928" t="e">
        <f>IF(入力S_賃料!J9=0,"-",入力S_賃料!J9)</f>
        <v>#REF!</v>
      </c>
      <c r="L19" s="937" t="e">
        <f>IF(入力S_賃料!K9=0,"-",入力S_賃料!K9)</f>
        <v>#REF!</v>
      </c>
      <c r="M19" s="947" t="e">
        <f>IF(入力S_賃料!N9=0,"-",入力S_賃料!N9)</f>
        <v>#REF!</v>
      </c>
      <c r="N19" s="954" t="e">
        <f>IF(入力S_賃料!O9=0,"-",入力S_賃料!O9)</f>
        <v>#REF!</v>
      </c>
      <c r="O19" s="963" t="e">
        <f>IF(入力S_賃料!P9=0,"-",入力S_賃料!P9)</f>
        <v>#REF!</v>
      </c>
      <c r="P19" s="947" t="e">
        <f>IF(入力S_賃料!Q9=0,"-",入力S_賃料!Q9)</f>
        <v>#REF!</v>
      </c>
      <c r="Q19" s="954" t="e">
        <f>IF(入力S_賃料!R9=0,"-",入力S_賃料!R9)</f>
        <v>#REF!</v>
      </c>
      <c r="R19" s="963" t="e">
        <f>IF(入力S_賃料!S9=0,"-",入力S_賃料!S9)</f>
        <v>#REF!</v>
      </c>
      <c r="S19" s="996"/>
    </row>
    <row r="20" spans="2:23">
      <c r="B20" s="816">
        <v>3</v>
      </c>
      <c r="C20" s="833" t="e">
        <f>IF(入力S_賃料!B10=0,"-",入力S_賃料!B10)</f>
        <v>#REF!</v>
      </c>
      <c r="D20" s="833" t="e">
        <f>IF(入力S_賃料!C10=0,"-",入力S_賃料!C10)</f>
        <v>#REF!</v>
      </c>
      <c r="E20" s="833" t="e">
        <f>IF(入力S_賃料!D10=0,"-",入力S_賃料!D10)</f>
        <v>#REF!</v>
      </c>
      <c r="F20" s="872" t="e">
        <f>IF(入力S_賃料!E10=0,"-",入力S_賃料!E10)</f>
        <v>#REF!</v>
      </c>
      <c r="G20" s="887" t="e">
        <f>IF(入力S_賃料!F10=0,"-",入力S_賃料!F10)</f>
        <v>#REF!</v>
      </c>
      <c r="H20" s="872" t="e">
        <f>IF(入力S_賃料!G10=0,"-",入力S_賃料!G10)</f>
        <v>#REF!</v>
      </c>
      <c r="I20" s="872" t="e">
        <f>IF(入力S_賃料!H10=0,"-",入力S_賃料!H10)</f>
        <v>#REF!</v>
      </c>
      <c r="J20" s="921" t="e">
        <f>IF(入力S_賃料!I10=0,"-",入力S_賃料!I10)</f>
        <v>#REF!</v>
      </c>
      <c r="K20" s="928" t="e">
        <f>IF(入力S_賃料!J10=0,"-",入力S_賃料!J10)</f>
        <v>#REF!</v>
      </c>
      <c r="L20" s="937" t="e">
        <f>IF(入力S_賃料!K10=0,"-",入力S_賃料!K10)</f>
        <v>#REF!</v>
      </c>
      <c r="M20" s="947" t="e">
        <f>IF(入力S_賃料!N10=0,"-",入力S_賃料!N10)</f>
        <v>#REF!</v>
      </c>
      <c r="N20" s="954" t="e">
        <f>IF(入力S_賃料!O10=0,"-",入力S_賃料!O10)</f>
        <v>#REF!</v>
      </c>
      <c r="O20" s="963" t="e">
        <f>IF(入力S_賃料!P10=0,"-",入力S_賃料!P10)</f>
        <v>#REF!</v>
      </c>
      <c r="P20" s="947" t="e">
        <f>IF(入力S_賃料!Q10=0,"-",入力S_賃料!Q10)</f>
        <v>#REF!</v>
      </c>
      <c r="Q20" s="954" t="e">
        <f>IF(入力S_賃料!R10=0,"-",入力S_賃料!R10)</f>
        <v>#REF!</v>
      </c>
      <c r="R20" s="963" t="e">
        <f>IF(入力S_賃料!S10=0,"-",入力S_賃料!S10)</f>
        <v>#REF!</v>
      </c>
      <c r="S20" s="997"/>
    </row>
    <row r="21" spans="2:23">
      <c r="B21" s="816">
        <v>4</v>
      </c>
      <c r="C21" s="833" t="e">
        <f>IF(入力S_賃料!B11=0,"-",入力S_賃料!B11)</f>
        <v>#REF!</v>
      </c>
      <c r="D21" s="833" t="e">
        <f>IF(入力S_賃料!C11=0,"-",入力S_賃料!C11)</f>
        <v>#REF!</v>
      </c>
      <c r="E21" s="833" t="e">
        <f>IF(入力S_賃料!D11=0,"-",入力S_賃料!D11)</f>
        <v>#REF!</v>
      </c>
      <c r="F21" s="872" t="e">
        <f>IF(入力S_賃料!E11=0,"-",入力S_賃料!E11)</f>
        <v>#REF!</v>
      </c>
      <c r="G21" s="887" t="e">
        <f>IF(入力S_賃料!F11=0,"-",入力S_賃料!F11)</f>
        <v>#REF!</v>
      </c>
      <c r="H21" s="872" t="e">
        <f>IF(入力S_賃料!G11=0,"-",入力S_賃料!G11)</f>
        <v>#REF!</v>
      </c>
      <c r="I21" s="872" t="e">
        <f>IF(入力S_賃料!H11=0,"-",入力S_賃料!H11)</f>
        <v>#REF!</v>
      </c>
      <c r="J21" s="921" t="e">
        <f>IF(入力S_賃料!I11=0,"-",入力S_賃料!I11)</f>
        <v>#REF!</v>
      </c>
      <c r="K21" s="928" t="e">
        <f>IF(入力S_賃料!J11=0,"-",入力S_賃料!J11)</f>
        <v>#REF!</v>
      </c>
      <c r="L21" s="937" t="e">
        <f>IF(入力S_賃料!K11=0,"-",入力S_賃料!K11)</f>
        <v>#REF!</v>
      </c>
      <c r="M21" s="947" t="e">
        <f>IF(入力S_賃料!N11=0,"-",入力S_賃料!N11)</f>
        <v>#REF!</v>
      </c>
      <c r="N21" s="954" t="e">
        <f>IF(入力S_賃料!O11=0,"-",入力S_賃料!O11)</f>
        <v>#REF!</v>
      </c>
      <c r="O21" s="963" t="e">
        <f>IF(入力S_賃料!P11=0,"-",入力S_賃料!P11)</f>
        <v>#REF!</v>
      </c>
      <c r="P21" s="947" t="e">
        <f>IF(入力S_賃料!Q11=0,"-",入力S_賃料!Q11)</f>
        <v>#REF!</v>
      </c>
      <c r="Q21" s="954" t="e">
        <f>IF(入力S_賃料!R11=0,"-",入力S_賃料!R11)</f>
        <v>#REF!</v>
      </c>
      <c r="R21" s="963" t="e">
        <f>IF(入力S_賃料!S11=0,"-",入力S_賃料!S11)</f>
        <v>#REF!</v>
      </c>
      <c r="S21" s="997"/>
    </row>
    <row r="22" spans="2:23" ht="18">
      <c r="B22" s="816">
        <v>5</v>
      </c>
      <c r="C22" s="833" t="e">
        <f>IF(入力S_賃料!B12=0,"-",入力S_賃料!B12)</f>
        <v>#REF!</v>
      </c>
      <c r="D22" s="833" t="e">
        <f>IF(入力S_賃料!C12=0,"-",入力S_賃料!C12)</f>
        <v>#REF!</v>
      </c>
      <c r="E22" s="833" t="e">
        <f>IF(入力S_賃料!D12=0,"-",入力S_賃料!D12)</f>
        <v>#REF!</v>
      </c>
      <c r="F22" s="872" t="e">
        <f>IF(入力S_賃料!E12=0,"-",入力S_賃料!E12)</f>
        <v>#REF!</v>
      </c>
      <c r="G22" s="887" t="e">
        <f>IF(入力S_賃料!F12=0,"-",入力S_賃料!F12)</f>
        <v>#REF!</v>
      </c>
      <c r="H22" s="872" t="e">
        <f>IF(入力S_賃料!G12=0,"-",入力S_賃料!G12)</f>
        <v>#REF!</v>
      </c>
      <c r="I22" s="872" t="e">
        <f>IF(入力S_賃料!H12=0,"-",入力S_賃料!H12)</f>
        <v>#REF!</v>
      </c>
      <c r="J22" s="921" t="e">
        <f>IF(入力S_賃料!I12=0,"-",入力S_賃料!I12)</f>
        <v>#REF!</v>
      </c>
      <c r="K22" s="928" t="e">
        <f>IF(入力S_賃料!J12=0,"-",入力S_賃料!J12)</f>
        <v>#REF!</v>
      </c>
      <c r="L22" s="937" t="e">
        <f>IF(入力S_賃料!K12=0,"-",入力S_賃料!K12)</f>
        <v>#REF!</v>
      </c>
      <c r="M22" s="947" t="e">
        <f>IF(入力S_賃料!N12=0,"-",入力S_賃料!N12)</f>
        <v>#REF!</v>
      </c>
      <c r="N22" s="954" t="e">
        <f>IF(入力S_賃料!O12=0,"-",入力S_賃料!O12)</f>
        <v>#REF!</v>
      </c>
      <c r="O22" s="963" t="e">
        <f>IF(入力S_賃料!P12=0,"-",入力S_賃料!P12)</f>
        <v>#REF!</v>
      </c>
      <c r="P22" s="947" t="e">
        <f>IF(入力S_賃料!Q12=0,"-",入力S_賃料!Q12)</f>
        <v>#REF!</v>
      </c>
      <c r="Q22" s="954" t="e">
        <f>IF(入力S_賃料!R12=0,"-",入力S_賃料!R12)</f>
        <v>#REF!</v>
      </c>
      <c r="R22" s="963" t="e">
        <f>IF(入力S_賃料!S12=0,"-",入力S_賃料!S12)</f>
        <v>#REF!</v>
      </c>
      <c r="S22" s="997"/>
    </row>
    <row r="23" spans="2:23" hidden="1">
      <c r="B23" s="817">
        <v>6</v>
      </c>
      <c r="C23" s="833" t="e">
        <f>IF(入力S_賃料!B13=0,"-",入力S_賃料!B13)</f>
        <v>#REF!</v>
      </c>
      <c r="D23" s="833" t="e">
        <f>IF(入力S_賃料!C13=0,"-",入力S_賃料!C13)</f>
        <v>#REF!</v>
      </c>
      <c r="E23" s="833" t="e">
        <f>IF(入力S_賃料!D13=0,"-",入力S_賃料!D13)</f>
        <v>#REF!</v>
      </c>
      <c r="F23" s="872" t="e">
        <f>IF(入力S_賃料!E13=0,"-",入力S_賃料!E13)</f>
        <v>#REF!</v>
      </c>
      <c r="G23" s="887" t="e">
        <f>IF(入力S_賃料!F13=0,"-",入力S_賃料!F13)</f>
        <v>#REF!</v>
      </c>
      <c r="H23" s="872" t="e">
        <f>IF(入力S_賃料!G13=0,"-",入力S_賃料!G13)</f>
        <v>#REF!</v>
      </c>
      <c r="I23" s="872" t="e">
        <f>IF(入力S_賃料!H13=0,"-",入力S_賃料!H13)</f>
        <v>#REF!</v>
      </c>
      <c r="J23" s="921" t="e">
        <f>IF(入力S_賃料!I13=0,"-",入力S_賃料!I13)</f>
        <v>#REF!</v>
      </c>
      <c r="K23" s="928" t="e">
        <f>IF(入力S_賃料!J13=0,"-",入力S_賃料!J13)</f>
        <v>#REF!</v>
      </c>
      <c r="L23" s="937" t="e">
        <f>IF(入力S_賃料!K13=0,"-",入力S_賃料!K13)</f>
        <v>#REF!</v>
      </c>
      <c r="M23" s="947" t="e">
        <f>IF(入力S_賃料!N13=0,"-",入力S_賃料!N13)</f>
        <v>#REF!</v>
      </c>
      <c r="N23" s="954" t="e">
        <f>IF(入力S_賃料!O13=0,"-",入力S_賃料!O13)</f>
        <v>#REF!</v>
      </c>
      <c r="O23" s="963" t="e">
        <f>IF(入力S_賃料!P13=0,"-",入力S_賃料!P13)</f>
        <v>#REF!</v>
      </c>
      <c r="P23" s="947" t="e">
        <f>IF(入力S_賃料!Q13=0,"-",入力S_賃料!Q13)</f>
        <v>#REF!</v>
      </c>
      <c r="Q23" s="954" t="e">
        <f>IF(入力S_賃料!R13=0,"-",入力S_賃料!R13)</f>
        <v>#REF!</v>
      </c>
      <c r="R23" s="963" t="e">
        <f>IF(入力S_賃料!S13=0,"-",入力S_賃料!S13)</f>
        <v>#REF!</v>
      </c>
      <c r="S23" s="997"/>
    </row>
    <row r="24" spans="2:23" hidden="1">
      <c r="B24" s="817">
        <v>7</v>
      </c>
      <c r="C24" s="833" t="e">
        <f>IF(入力S_賃料!B14=0,"-",入力S_賃料!B14)</f>
        <v>#REF!</v>
      </c>
      <c r="D24" s="833" t="e">
        <f>IF(入力S_賃料!C14=0,"-",入力S_賃料!C14)</f>
        <v>#REF!</v>
      </c>
      <c r="E24" s="833" t="e">
        <f>IF(入力S_賃料!D14=0,"-",入力S_賃料!D14)</f>
        <v>#REF!</v>
      </c>
      <c r="F24" s="872" t="e">
        <f>IF(入力S_賃料!E14=0,"-",入力S_賃料!E14)</f>
        <v>#REF!</v>
      </c>
      <c r="G24" s="887" t="e">
        <f>IF(入力S_賃料!F14=0,"-",入力S_賃料!F14)</f>
        <v>#REF!</v>
      </c>
      <c r="H24" s="872" t="e">
        <f>IF(入力S_賃料!G14=0,"-",入力S_賃料!G14)</f>
        <v>#REF!</v>
      </c>
      <c r="I24" s="872" t="e">
        <f>IF(入力S_賃料!H14=0,"-",入力S_賃料!H14)</f>
        <v>#REF!</v>
      </c>
      <c r="J24" s="921" t="e">
        <f>IF(入力S_賃料!I14=0,"-",入力S_賃料!I14)</f>
        <v>#REF!</v>
      </c>
      <c r="K24" s="928" t="e">
        <f>IF(入力S_賃料!J14=0,"-",入力S_賃料!J14)</f>
        <v>#REF!</v>
      </c>
      <c r="L24" s="937" t="e">
        <f>IF(入力S_賃料!K14=0,"-",入力S_賃料!K14)</f>
        <v>#REF!</v>
      </c>
      <c r="M24" s="947" t="e">
        <f>IF(入力S_賃料!N14=0,"-",入力S_賃料!N14)</f>
        <v>#REF!</v>
      </c>
      <c r="N24" s="954" t="e">
        <f>IF(入力S_賃料!O14=0,"-",入力S_賃料!O14)</f>
        <v>#REF!</v>
      </c>
      <c r="O24" s="963" t="e">
        <f>IF(入力S_賃料!P14=0,"-",入力S_賃料!P14)</f>
        <v>#REF!</v>
      </c>
      <c r="P24" s="947" t="e">
        <f>IF(入力S_賃料!Q14=0,"-",入力S_賃料!Q14)</f>
        <v>#REF!</v>
      </c>
      <c r="Q24" s="954" t="e">
        <f>IF(入力S_賃料!R14=0,"-",入力S_賃料!R14)</f>
        <v>#REF!</v>
      </c>
      <c r="R24" s="963" t="e">
        <f>IF(入力S_賃料!S14=0,"-",入力S_賃料!S14)</f>
        <v>#REF!</v>
      </c>
      <c r="S24" s="997"/>
    </row>
    <row r="25" spans="2:23" hidden="1">
      <c r="B25" s="817">
        <v>8</v>
      </c>
      <c r="C25" s="833" t="e">
        <f>IF(入力S_賃料!B15=0,"-",入力S_賃料!B15)</f>
        <v>#REF!</v>
      </c>
      <c r="D25" s="833" t="e">
        <f>IF(入力S_賃料!C15=0,"-",入力S_賃料!C15)</f>
        <v>#REF!</v>
      </c>
      <c r="E25" s="833" t="e">
        <f>IF(入力S_賃料!D15=0,"-",入力S_賃料!D15)</f>
        <v>#REF!</v>
      </c>
      <c r="F25" s="872" t="e">
        <f>IF(入力S_賃料!E15=0,"-",入力S_賃料!E15)</f>
        <v>#REF!</v>
      </c>
      <c r="G25" s="887" t="e">
        <f>IF(入力S_賃料!F15=0,"-",入力S_賃料!F15)</f>
        <v>#REF!</v>
      </c>
      <c r="H25" s="872" t="e">
        <f>IF(入力S_賃料!G15=0,"-",入力S_賃料!G15)</f>
        <v>#REF!</v>
      </c>
      <c r="I25" s="872" t="e">
        <f>IF(入力S_賃料!H15=0,"-",入力S_賃料!H15)</f>
        <v>#REF!</v>
      </c>
      <c r="J25" s="921" t="e">
        <f>IF(入力S_賃料!I15=0,"-",入力S_賃料!I15)</f>
        <v>#REF!</v>
      </c>
      <c r="K25" s="928" t="e">
        <f>IF(入力S_賃料!J15=0,"-",入力S_賃料!J15)</f>
        <v>#REF!</v>
      </c>
      <c r="L25" s="937" t="e">
        <f>IF(入力S_賃料!K15=0,"-",入力S_賃料!K15)</f>
        <v>#REF!</v>
      </c>
      <c r="M25" s="947" t="e">
        <f>IF(入力S_賃料!N15=0,"-",入力S_賃料!N15)</f>
        <v>#REF!</v>
      </c>
      <c r="N25" s="954" t="e">
        <f>IF(入力S_賃料!O15=0,"-",入力S_賃料!O15)</f>
        <v>#REF!</v>
      </c>
      <c r="O25" s="963" t="e">
        <f>IF(入力S_賃料!P15=0,"-",入力S_賃料!P15)</f>
        <v>#REF!</v>
      </c>
      <c r="P25" s="947" t="e">
        <f>IF(入力S_賃料!Q15=0,"-",入力S_賃料!Q15)</f>
        <v>#REF!</v>
      </c>
      <c r="Q25" s="954" t="e">
        <f>IF(入力S_賃料!R15=0,"-",入力S_賃料!R15)</f>
        <v>#REF!</v>
      </c>
      <c r="R25" s="963" t="e">
        <f>IF(入力S_賃料!S15=0,"-",入力S_賃料!S15)</f>
        <v>#REF!</v>
      </c>
      <c r="S25" s="997"/>
    </row>
    <row r="26" spans="2:23" hidden="1">
      <c r="B26" s="817">
        <v>9</v>
      </c>
      <c r="C26" s="833" t="e">
        <f>IF(入力S_賃料!B16=0,"-",入力S_賃料!B16)</f>
        <v>#REF!</v>
      </c>
      <c r="D26" s="833" t="e">
        <f>IF(入力S_賃料!C16=0,"-",入力S_賃料!C16)</f>
        <v>#REF!</v>
      </c>
      <c r="E26" s="833" t="e">
        <f>IF(入力S_賃料!D16=0,"-",入力S_賃料!D16)</f>
        <v>#REF!</v>
      </c>
      <c r="F26" s="872" t="e">
        <f>IF(入力S_賃料!E16=0,"-",入力S_賃料!E16)</f>
        <v>#REF!</v>
      </c>
      <c r="G26" s="887" t="e">
        <f>IF(入力S_賃料!F16=0,"-",入力S_賃料!F16)</f>
        <v>#REF!</v>
      </c>
      <c r="H26" s="872" t="e">
        <f>IF(入力S_賃料!G16=0,"-",入力S_賃料!G16)</f>
        <v>#REF!</v>
      </c>
      <c r="I26" s="872" t="e">
        <f>IF(入力S_賃料!H16=0,"-",入力S_賃料!H16)</f>
        <v>#REF!</v>
      </c>
      <c r="J26" s="921" t="e">
        <f>IF(入力S_賃料!I16=0,"-",入力S_賃料!I16)</f>
        <v>#REF!</v>
      </c>
      <c r="K26" s="928" t="e">
        <f>IF(入力S_賃料!J16=0,"-",入力S_賃料!J16)</f>
        <v>#REF!</v>
      </c>
      <c r="L26" s="937" t="e">
        <f>IF(入力S_賃料!K16=0,"-",入力S_賃料!K16)</f>
        <v>#REF!</v>
      </c>
      <c r="M26" s="947" t="e">
        <f>IF(入力S_賃料!N16=0,"-",入力S_賃料!N16)</f>
        <v>#REF!</v>
      </c>
      <c r="N26" s="954" t="e">
        <f>IF(入力S_賃料!O16=0,"-",入力S_賃料!O16)</f>
        <v>#REF!</v>
      </c>
      <c r="O26" s="963" t="e">
        <f>IF(入力S_賃料!P16=0,"-",入力S_賃料!P16)</f>
        <v>#REF!</v>
      </c>
      <c r="P26" s="947" t="e">
        <f>IF(入力S_賃料!Q16=0,"-",入力S_賃料!Q16)</f>
        <v>#REF!</v>
      </c>
      <c r="Q26" s="954" t="e">
        <f>IF(入力S_賃料!R16=0,"-",入力S_賃料!R16)</f>
        <v>#REF!</v>
      </c>
      <c r="R26" s="963" t="e">
        <f>IF(入力S_賃料!S16=0,"-",入力S_賃料!S16)</f>
        <v>#REF!</v>
      </c>
      <c r="S26" s="997"/>
    </row>
    <row r="27" spans="2:23" ht="18" hidden="1">
      <c r="B27" s="817">
        <v>10</v>
      </c>
      <c r="C27" s="834" t="e">
        <f>IF(入力S_賃料!B17=0,"-",入力S_賃料!B17)</f>
        <v>#REF!</v>
      </c>
      <c r="D27" s="834" t="e">
        <f>IF(入力S_賃料!C17=0,"-",入力S_賃料!C17)</f>
        <v>#REF!</v>
      </c>
      <c r="E27" s="834" t="e">
        <f>IF(入力S_賃料!D17=0,"-",入力S_賃料!D17)</f>
        <v>#REF!</v>
      </c>
      <c r="F27" s="873" t="e">
        <f>IF(入力S_賃料!E17=0,"-",入力S_賃料!E17)</f>
        <v>#REF!</v>
      </c>
      <c r="G27" s="888" t="e">
        <f>IF(入力S_賃料!F17=0,"-",入力S_賃料!F17)</f>
        <v>#REF!</v>
      </c>
      <c r="H27" s="873" t="e">
        <f>IF(入力S_賃料!G17=0,"-",入力S_賃料!G17)</f>
        <v>#REF!</v>
      </c>
      <c r="I27" s="873" t="e">
        <f>IF(入力S_賃料!H17=0,"-",入力S_賃料!H17)</f>
        <v>#REF!</v>
      </c>
      <c r="J27" s="922" t="e">
        <f>IF(入力S_賃料!I17=0,"-",入力S_賃料!I17)</f>
        <v>#REF!</v>
      </c>
      <c r="K27" s="929" t="e">
        <f>IF(入力S_賃料!J17=0,"-",入力S_賃料!J17)</f>
        <v>#REF!</v>
      </c>
      <c r="L27" s="938" t="e">
        <f>IF(入力S_賃料!K17=0,"-",入力S_賃料!K17)</f>
        <v>#REF!</v>
      </c>
      <c r="M27" s="948" t="e">
        <f>IF(入力S_賃料!N17=0,"-",入力S_賃料!N17)</f>
        <v>#REF!</v>
      </c>
      <c r="N27" s="955" t="e">
        <f>IF(入力S_賃料!O17=0,"-",入力S_賃料!O17)</f>
        <v>#REF!</v>
      </c>
      <c r="O27" s="964" t="e">
        <f>IF(入力S_賃料!P17=0,"-",入力S_賃料!P17)</f>
        <v>#REF!</v>
      </c>
      <c r="P27" s="948" t="e">
        <f>IF(入力S_賃料!Q17=0,"-",入力S_賃料!Q17)</f>
        <v>#REF!</v>
      </c>
      <c r="Q27" s="955" t="e">
        <f>IF(入力S_賃料!R17=0,"-",入力S_賃料!R17)</f>
        <v>#REF!</v>
      </c>
      <c r="R27" s="964" t="e">
        <f>IF(入力S_賃料!S17=0,"-",入力S_賃料!S17)</f>
        <v>#REF!</v>
      </c>
      <c r="S27" s="997"/>
    </row>
    <row r="28" spans="2:23" ht="18">
      <c r="B28" s="816" t="s">
        <v>221</v>
      </c>
      <c r="C28" s="835" t="s">
        <v>135</v>
      </c>
      <c r="D28" s="851"/>
      <c r="E28" s="861" t="e">
        <f>IF(入力S_賃料!D18=0,"-",入力S_賃料!D18)</f>
        <v>#REF!</v>
      </c>
      <c r="F28" s="874" t="e">
        <f>IF(入力S_賃料!E18=0,"-",入力S_賃料!E18)</f>
        <v>#REF!</v>
      </c>
      <c r="G28" s="889"/>
      <c r="H28" s="874" t="e">
        <f>IF(入力S_賃料!G18=0,"-",入力S_賃料!G18)</f>
        <v>#REF!</v>
      </c>
      <c r="I28" s="874" t="e">
        <f>IF(入力S_賃料!H18=0,"-",入力S_賃料!H18)</f>
        <v>#REF!</v>
      </c>
      <c r="J28" s="923" t="e">
        <f>IF(入力S_賃料!I18=0,"-",入力S_賃料!I18)</f>
        <v>#REF!</v>
      </c>
      <c r="K28" s="930" t="e">
        <f>IF(入力S_賃料!J18=0,"-",入力S_賃料!J18)</f>
        <v>#REF!</v>
      </c>
      <c r="L28" s="939" t="e">
        <f>IF(入力S_賃料!K18=0,"-",入力S_賃料!K18)</f>
        <v>#REF!</v>
      </c>
      <c r="M28" s="923" t="str">
        <f>IF(入力S_賃料!N18=0,"-",入力S_賃料!N18)</f>
        <v>-</v>
      </c>
      <c r="N28" s="956" t="str">
        <f>IF(入力S_賃料!O18=0,"-",入力S_賃料!O18)</f>
        <v>-</v>
      </c>
      <c r="O28" s="965" t="e">
        <f>IF(入力S_賃料!P18=0,"-",入力S_賃料!P18)</f>
        <v>#REF!</v>
      </c>
      <c r="P28" s="923" t="str">
        <f>IF(入力S_賃料!Q18=0,"-",入力S_賃料!Q18)</f>
        <v>-</v>
      </c>
      <c r="Q28" s="956" t="str">
        <f>IF(入力S_賃料!R18=0,"-",入力S_賃料!R18)</f>
        <v>-</v>
      </c>
      <c r="R28" s="992" t="e">
        <f>IF(入力S_賃料!S18=0,"-",入力S_賃料!S18)</f>
        <v>#REF!</v>
      </c>
      <c r="S28" s="997"/>
    </row>
    <row r="29" spans="2:23" s="485" customFormat="1" ht="6.75" customHeight="1"/>
    <row r="30" spans="2:23" ht="15.75" customHeight="1">
      <c r="B30" s="818" t="s">
        <v>87</v>
      </c>
      <c r="C30" s="836"/>
      <c r="D30" s="836"/>
      <c r="E30" s="862"/>
      <c r="F30" s="875"/>
      <c r="G30" s="890"/>
      <c r="H30" s="875"/>
      <c r="I30" s="875"/>
      <c r="J30" s="875"/>
      <c r="K30" s="819"/>
      <c r="L30" s="819"/>
      <c r="M30" s="819"/>
      <c r="N30" s="914"/>
      <c r="O30" s="819"/>
      <c r="P30" s="819"/>
      <c r="Q30" s="819"/>
      <c r="R30" s="819"/>
      <c r="S30" s="819"/>
      <c r="T30" s="819"/>
      <c r="U30" s="819"/>
      <c r="V30" s="819"/>
      <c r="W30" s="914"/>
    </row>
    <row r="31" spans="2:23">
      <c r="B31" s="818" t="s">
        <v>258</v>
      </c>
      <c r="C31" s="837"/>
      <c r="D31" s="837"/>
    </row>
    <row r="32" spans="2:23">
      <c r="B32" s="818" t="s">
        <v>672</v>
      </c>
      <c r="C32" s="837"/>
      <c r="D32" s="837"/>
    </row>
    <row r="33" spans="1:20" ht="28.5" customHeight="1">
      <c r="B33" s="819"/>
    </row>
    <row r="34" spans="1:20" s="108" customFormat="1" ht="20.100000000000001" customHeight="1">
      <c r="A34" s="811"/>
      <c r="B34" s="108"/>
      <c r="C34" s="838" t="s">
        <v>22</v>
      </c>
      <c r="D34" s="838" t="s">
        <v>39</v>
      </c>
      <c r="E34" s="838"/>
      <c r="F34" s="838"/>
      <c r="G34" s="891" t="s">
        <v>100</v>
      </c>
      <c r="H34" s="897"/>
      <c r="I34" s="891" t="s">
        <v>101</v>
      </c>
      <c r="J34" s="924"/>
      <c r="K34" s="924"/>
      <c r="L34" s="924"/>
      <c r="M34" s="924"/>
      <c r="N34" s="924"/>
      <c r="O34" s="897"/>
      <c r="P34" s="838" t="s">
        <v>62</v>
      </c>
      <c r="Q34" s="838"/>
      <c r="R34" s="838"/>
      <c r="S34" s="108"/>
      <c r="T34" s="108"/>
    </row>
    <row r="35" spans="1:20" s="108" customFormat="1" ht="24.75" customHeight="1">
      <c r="A35" s="811"/>
      <c r="B35" s="108"/>
      <c r="C35" s="839">
        <f>入力S_賃料!N8</f>
        <v>0</v>
      </c>
      <c r="D35" s="852" t="s">
        <v>137</v>
      </c>
      <c r="E35" s="863">
        <f t="shared" ref="E35:E45" si="0">C35+1</f>
        <v>1</v>
      </c>
      <c r="F35" s="876">
        <v>3</v>
      </c>
      <c r="G35" s="892" t="e">
        <f>入力S_賃料!P18</f>
        <v>#REF!</v>
      </c>
      <c r="H35" s="898"/>
      <c r="I35" s="852" t="str">
        <f>D35</f>
        <v>令和</v>
      </c>
      <c r="J35" s="925">
        <f>DATE(YEAR(入力S_賃料!L8),1,1)</f>
        <v>1</v>
      </c>
      <c r="K35" s="931">
        <f>MONTH(入力S_賃料!L8)</f>
        <v>1</v>
      </c>
      <c r="L35" s="940" t="s">
        <v>13</v>
      </c>
      <c r="M35" s="949" t="str">
        <f t="shared" ref="M35:N44" si="1">D35</f>
        <v>令和</v>
      </c>
      <c r="N35" s="863">
        <f t="shared" si="1"/>
        <v>1</v>
      </c>
      <c r="O35" s="966">
        <v>3</v>
      </c>
      <c r="P35" s="975">
        <f>入力S_賃料!O8</f>
        <v>0</v>
      </c>
      <c r="Q35" s="975"/>
      <c r="R35" s="975"/>
      <c r="S35" s="998"/>
      <c r="T35" s="998"/>
    </row>
    <row r="36" spans="1:20" s="810" customFormat="1" ht="24.75" customHeight="1">
      <c r="A36" s="811"/>
      <c r="C36" s="840">
        <f t="shared" ref="C36:C44" si="2">C$35+ROW()-ROW($C$35)</f>
        <v>1</v>
      </c>
      <c r="D36" s="853" t="str">
        <f t="shared" ref="D36:D45" si="3">$D$35</f>
        <v>令和</v>
      </c>
      <c r="E36" s="864">
        <f t="shared" si="0"/>
        <v>2</v>
      </c>
      <c r="F36" s="877">
        <f t="shared" ref="F36:F45" si="4">$F$35</f>
        <v>3</v>
      </c>
      <c r="G36" s="893" t="e">
        <f>入力S_賃料!$G$18</f>
        <v>#REF!</v>
      </c>
      <c r="H36" s="899"/>
      <c r="I36" s="853" t="str">
        <f t="shared" ref="I36:I45" si="5">$D$35</f>
        <v>令和</v>
      </c>
      <c r="J36" s="864">
        <f t="shared" ref="J36:J45" si="6">C36</f>
        <v>1</v>
      </c>
      <c r="K36" s="932">
        <v>4</v>
      </c>
      <c r="L36" s="941" t="s">
        <v>13</v>
      </c>
      <c r="M36" s="941" t="str">
        <f t="shared" si="1"/>
        <v>令和</v>
      </c>
      <c r="N36" s="864">
        <f t="shared" si="1"/>
        <v>2</v>
      </c>
      <c r="O36" s="967">
        <f t="shared" ref="O36:O44" si="7">$O$35</f>
        <v>3</v>
      </c>
      <c r="P36" s="976"/>
      <c r="Q36" s="976"/>
      <c r="R36" s="976"/>
      <c r="S36" s="999"/>
      <c r="T36" s="999"/>
    </row>
    <row r="37" spans="1:20" s="810" customFormat="1" ht="24.75" customHeight="1">
      <c r="C37" s="841">
        <f t="shared" si="2"/>
        <v>2</v>
      </c>
      <c r="D37" s="854" t="str">
        <f t="shared" si="3"/>
        <v>令和</v>
      </c>
      <c r="E37" s="865">
        <f t="shared" si="0"/>
        <v>3</v>
      </c>
      <c r="F37" s="878">
        <f t="shared" si="4"/>
        <v>3</v>
      </c>
      <c r="G37" s="894" t="e">
        <f>入力S_賃料!$G$18</f>
        <v>#REF!</v>
      </c>
      <c r="H37" s="900"/>
      <c r="I37" s="854" t="str">
        <f t="shared" si="5"/>
        <v>令和</v>
      </c>
      <c r="J37" s="865">
        <f t="shared" si="6"/>
        <v>2</v>
      </c>
      <c r="K37" s="933">
        <f t="shared" ref="K37:K45" si="8">$K$36</f>
        <v>4</v>
      </c>
      <c r="L37" s="942" t="s">
        <v>13</v>
      </c>
      <c r="M37" s="942" t="str">
        <f t="shared" si="1"/>
        <v>令和</v>
      </c>
      <c r="N37" s="865">
        <f t="shared" si="1"/>
        <v>3</v>
      </c>
      <c r="O37" s="968">
        <f t="shared" si="7"/>
        <v>3</v>
      </c>
      <c r="P37" s="977"/>
      <c r="Q37" s="977"/>
      <c r="R37" s="977"/>
      <c r="S37" s="1000"/>
      <c r="T37" s="1000"/>
    </row>
    <row r="38" spans="1:20" s="810" customFormat="1" ht="24.75" customHeight="1">
      <c r="C38" s="841">
        <f t="shared" si="2"/>
        <v>3</v>
      </c>
      <c r="D38" s="854" t="str">
        <f t="shared" si="3"/>
        <v>令和</v>
      </c>
      <c r="E38" s="865">
        <f t="shared" si="0"/>
        <v>4</v>
      </c>
      <c r="F38" s="878">
        <f t="shared" si="4"/>
        <v>3</v>
      </c>
      <c r="G38" s="894" t="e">
        <f>入力S_賃料!$G$18</f>
        <v>#REF!</v>
      </c>
      <c r="H38" s="900"/>
      <c r="I38" s="854" t="str">
        <f t="shared" si="5"/>
        <v>令和</v>
      </c>
      <c r="J38" s="865">
        <f t="shared" si="6"/>
        <v>3</v>
      </c>
      <c r="K38" s="933">
        <f t="shared" si="8"/>
        <v>4</v>
      </c>
      <c r="L38" s="942" t="s">
        <v>13</v>
      </c>
      <c r="M38" s="942" t="str">
        <f t="shared" si="1"/>
        <v>令和</v>
      </c>
      <c r="N38" s="865">
        <f t="shared" si="1"/>
        <v>4</v>
      </c>
      <c r="O38" s="968">
        <f t="shared" si="7"/>
        <v>3</v>
      </c>
      <c r="P38" s="977"/>
      <c r="Q38" s="977"/>
      <c r="R38" s="977"/>
      <c r="S38" s="1000"/>
      <c r="T38" s="1000"/>
    </row>
    <row r="39" spans="1:20" s="810" customFormat="1" ht="24.75" customHeight="1">
      <c r="C39" s="841">
        <f t="shared" si="2"/>
        <v>4</v>
      </c>
      <c r="D39" s="854" t="str">
        <f t="shared" si="3"/>
        <v>令和</v>
      </c>
      <c r="E39" s="865">
        <f t="shared" si="0"/>
        <v>5</v>
      </c>
      <c r="F39" s="878">
        <f t="shared" si="4"/>
        <v>3</v>
      </c>
      <c r="G39" s="894" t="e">
        <f>入力S_賃料!$G$18</f>
        <v>#REF!</v>
      </c>
      <c r="H39" s="900"/>
      <c r="I39" s="854" t="str">
        <f t="shared" si="5"/>
        <v>令和</v>
      </c>
      <c r="J39" s="865">
        <f t="shared" si="6"/>
        <v>4</v>
      </c>
      <c r="K39" s="933">
        <f t="shared" si="8"/>
        <v>4</v>
      </c>
      <c r="L39" s="942" t="s">
        <v>13</v>
      </c>
      <c r="M39" s="942" t="str">
        <f t="shared" si="1"/>
        <v>令和</v>
      </c>
      <c r="N39" s="865">
        <f t="shared" si="1"/>
        <v>5</v>
      </c>
      <c r="O39" s="968">
        <f t="shared" si="7"/>
        <v>3</v>
      </c>
      <c r="P39" s="977"/>
      <c r="Q39" s="977"/>
      <c r="R39" s="977"/>
      <c r="S39" s="1000"/>
      <c r="T39" s="1000"/>
    </row>
    <row r="40" spans="1:20" s="810" customFormat="1" ht="24.75" customHeight="1">
      <c r="C40" s="841">
        <f t="shared" si="2"/>
        <v>5</v>
      </c>
      <c r="D40" s="854" t="str">
        <f t="shared" si="3"/>
        <v>令和</v>
      </c>
      <c r="E40" s="865">
        <f t="shared" si="0"/>
        <v>6</v>
      </c>
      <c r="F40" s="878">
        <f t="shared" si="4"/>
        <v>3</v>
      </c>
      <c r="G40" s="894" t="e">
        <f>入力S_賃料!$G$18</f>
        <v>#REF!</v>
      </c>
      <c r="H40" s="900"/>
      <c r="I40" s="854" t="str">
        <f t="shared" si="5"/>
        <v>令和</v>
      </c>
      <c r="J40" s="865">
        <f t="shared" si="6"/>
        <v>5</v>
      </c>
      <c r="K40" s="933">
        <f t="shared" si="8"/>
        <v>4</v>
      </c>
      <c r="L40" s="942" t="s">
        <v>13</v>
      </c>
      <c r="M40" s="942" t="str">
        <f t="shared" si="1"/>
        <v>令和</v>
      </c>
      <c r="N40" s="865">
        <f t="shared" si="1"/>
        <v>6</v>
      </c>
      <c r="O40" s="968">
        <f t="shared" si="7"/>
        <v>3</v>
      </c>
      <c r="P40" s="977"/>
      <c r="Q40" s="977"/>
      <c r="R40" s="977"/>
      <c r="S40" s="1000"/>
      <c r="T40" s="1000"/>
    </row>
    <row r="41" spans="1:20" s="810" customFormat="1" ht="24.75" customHeight="1">
      <c r="C41" s="841">
        <f t="shared" si="2"/>
        <v>6</v>
      </c>
      <c r="D41" s="854" t="str">
        <f t="shared" si="3"/>
        <v>令和</v>
      </c>
      <c r="E41" s="865">
        <f t="shared" si="0"/>
        <v>7</v>
      </c>
      <c r="F41" s="878">
        <f t="shared" si="4"/>
        <v>3</v>
      </c>
      <c r="G41" s="894" t="e">
        <f>入力S_賃料!$G$18</f>
        <v>#REF!</v>
      </c>
      <c r="H41" s="900"/>
      <c r="I41" s="854" t="str">
        <f t="shared" si="5"/>
        <v>令和</v>
      </c>
      <c r="J41" s="865">
        <f t="shared" si="6"/>
        <v>6</v>
      </c>
      <c r="K41" s="933">
        <f t="shared" si="8"/>
        <v>4</v>
      </c>
      <c r="L41" s="942" t="s">
        <v>13</v>
      </c>
      <c r="M41" s="942" t="str">
        <f t="shared" si="1"/>
        <v>令和</v>
      </c>
      <c r="N41" s="865">
        <f t="shared" si="1"/>
        <v>7</v>
      </c>
      <c r="O41" s="968">
        <f t="shared" si="7"/>
        <v>3</v>
      </c>
      <c r="P41" s="977"/>
      <c r="Q41" s="977"/>
      <c r="R41" s="977"/>
      <c r="S41" s="1000"/>
      <c r="T41" s="1000"/>
    </row>
    <row r="42" spans="1:20" s="810" customFormat="1" ht="24.75" customHeight="1">
      <c r="C42" s="841">
        <f t="shared" si="2"/>
        <v>7</v>
      </c>
      <c r="D42" s="854" t="str">
        <f t="shared" si="3"/>
        <v>令和</v>
      </c>
      <c r="E42" s="865">
        <f t="shared" si="0"/>
        <v>8</v>
      </c>
      <c r="F42" s="878">
        <f t="shared" si="4"/>
        <v>3</v>
      </c>
      <c r="G42" s="894" t="e">
        <f>入力S_賃料!$G$18</f>
        <v>#REF!</v>
      </c>
      <c r="H42" s="900"/>
      <c r="I42" s="854" t="str">
        <f t="shared" si="5"/>
        <v>令和</v>
      </c>
      <c r="J42" s="865">
        <f t="shared" si="6"/>
        <v>7</v>
      </c>
      <c r="K42" s="933">
        <f t="shared" si="8"/>
        <v>4</v>
      </c>
      <c r="L42" s="942" t="s">
        <v>13</v>
      </c>
      <c r="M42" s="942" t="str">
        <f t="shared" si="1"/>
        <v>令和</v>
      </c>
      <c r="N42" s="865">
        <f t="shared" si="1"/>
        <v>8</v>
      </c>
      <c r="O42" s="968">
        <f t="shared" si="7"/>
        <v>3</v>
      </c>
      <c r="P42" s="977"/>
      <c r="Q42" s="977"/>
      <c r="R42" s="977"/>
      <c r="S42" s="1000"/>
      <c r="T42" s="1000"/>
    </row>
    <row r="43" spans="1:20" s="810" customFormat="1" ht="24.75" customHeight="1">
      <c r="C43" s="841">
        <f t="shared" si="2"/>
        <v>8</v>
      </c>
      <c r="D43" s="854" t="str">
        <f t="shared" si="3"/>
        <v>令和</v>
      </c>
      <c r="E43" s="865">
        <f t="shared" si="0"/>
        <v>9</v>
      </c>
      <c r="F43" s="878">
        <f t="shared" si="4"/>
        <v>3</v>
      </c>
      <c r="G43" s="894" t="e">
        <f>入力S_賃料!$G$18</f>
        <v>#REF!</v>
      </c>
      <c r="H43" s="900"/>
      <c r="I43" s="854" t="str">
        <f t="shared" si="5"/>
        <v>令和</v>
      </c>
      <c r="J43" s="865">
        <f t="shared" si="6"/>
        <v>8</v>
      </c>
      <c r="K43" s="933">
        <f t="shared" si="8"/>
        <v>4</v>
      </c>
      <c r="L43" s="942" t="s">
        <v>13</v>
      </c>
      <c r="M43" s="942" t="str">
        <f t="shared" si="1"/>
        <v>令和</v>
      </c>
      <c r="N43" s="865">
        <f t="shared" si="1"/>
        <v>9</v>
      </c>
      <c r="O43" s="968">
        <f t="shared" si="7"/>
        <v>3</v>
      </c>
      <c r="P43" s="977"/>
      <c r="Q43" s="977"/>
      <c r="R43" s="977"/>
      <c r="S43" s="1000"/>
      <c r="T43" s="1000"/>
    </row>
    <row r="44" spans="1:20" s="810" customFormat="1" ht="24.75" customHeight="1">
      <c r="C44" s="842">
        <f t="shared" si="2"/>
        <v>9</v>
      </c>
      <c r="D44" s="854" t="str">
        <f t="shared" si="3"/>
        <v>令和</v>
      </c>
      <c r="E44" s="865">
        <f t="shared" si="0"/>
        <v>10</v>
      </c>
      <c r="F44" s="878">
        <f t="shared" si="4"/>
        <v>3</v>
      </c>
      <c r="G44" s="894" t="e">
        <f>入力S_賃料!$G$18</f>
        <v>#REF!</v>
      </c>
      <c r="H44" s="900"/>
      <c r="I44" s="854" t="str">
        <f t="shared" si="5"/>
        <v>令和</v>
      </c>
      <c r="J44" s="865">
        <f t="shared" si="6"/>
        <v>9</v>
      </c>
      <c r="K44" s="933">
        <f t="shared" si="8"/>
        <v>4</v>
      </c>
      <c r="L44" s="942" t="s">
        <v>13</v>
      </c>
      <c r="M44" s="950" t="str">
        <f t="shared" si="1"/>
        <v>令和</v>
      </c>
      <c r="N44" s="865">
        <f t="shared" si="1"/>
        <v>10</v>
      </c>
      <c r="O44" s="968">
        <f t="shared" si="7"/>
        <v>3</v>
      </c>
      <c r="P44" s="977"/>
      <c r="Q44" s="977"/>
      <c r="R44" s="977"/>
      <c r="S44" s="1000"/>
      <c r="T44" s="1000"/>
    </row>
    <row r="45" spans="1:20" s="108" customFormat="1" ht="24.75" customHeight="1">
      <c r="A45" s="812" t="s">
        <v>226</v>
      </c>
      <c r="B45" s="108"/>
      <c r="C45" s="839">
        <f>入力S_賃料!Q8</f>
        <v>0</v>
      </c>
      <c r="D45" s="852" t="str">
        <f t="shared" si="3"/>
        <v>令和</v>
      </c>
      <c r="E45" s="863">
        <f t="shared" si="0"/>
        <v>1</v>
      </c>
      <c r="F45" s="876">
        <f t="shared" si="4"/>
        <v>3</v>
      </c>
      <c r="G45" s="892" t="e">
        <f>入力S_賃料!S18</f>
        <v>#REF!</v>
      </c>
      <c r="H45" s="898"/>
      <c r="I45" s="852" t="str">
        <f t="shared" si="5"/>
        <v>令和</v>
      </c>
      <c r="J45" s="863">
        <f t="shared" si="6"/>
        <v>0</v>
      </c>
      <c r="K45" s="931">
        <f t="shared" si="8"/>
        <v>4</v>
      </c>
      <c r="L45" s="940" t="s">
        <v>13</v>
      </c>
      <c r="M45" s="949" t="str">
        <f>D45</f>
        <v>令和</v>
      </c>
      <c r="N45" s="925">
        <f>DATE(YEAR(入力S_賃料!M8),1,1)</f>
        <v>1</v>
      </c>
      <c r="O45" s="966">
        <f>MONTH(入力S_賃料!M8)</f>
        <v>1</v>
      </c>
      <c r="P45" s="975">
        <f>入力S_賃料!R8</f>
        <v>0</v>
      </c>
      <c r="Q45" s="975"/>
      <c r="R45" s="975"/>
      <c r="S45" s="998"/>
      <c r="T45" s="998"/>
    </row>
    <row r="46" spans="1:20" s="108" customFormat="1" ht="22.5" customHeight="1">
      <c r="A46" s="812"/>
      <c r="B46" s="108"/>
      <c r="C46" s="843" t="s">
        <v>102</v>
      </c>
      <c r="D46" s="855"/>
      <c r="E46" s="855"/>
      <c r="F46" s="879"/>
      <c r="G46" s="895" t="e">
        <f>IF(SUBTOTAL(109,G35:G45)=入力S_賃料!K18,SUBTOTAL(109,G35:G45),"×")</f>
        <v>#REF!</v>
      </c>
      <c r="H46" s="895"/>
      <c r="I46" s="916"/>
      <c r="J46" s="916"/>
      <c r="K46" s="916"/>
      <c r="L46" s="916"/>
      <c r="M46" s="916"/>
      <c r="N46" s="916"/>
      <c r="O46" s="916"/>
      <c r="P46" s="978" t="e">
        <f>"計"&amp;入力S_賃料!I18&amp;"年"&amp;IF(入力S_賃料!J18=0,"",入力S_賃料!J18&amp;"ヶ月")</f>
        <v>#REF!</v>
      </c>
      <c r="Q46" s="978"/>
      <c r="R46" s="978"/>
      <c r="S46" s="998"/>
      <c r="T46" s="998"/>
    </row>
    <row r="47" spans="1:20" s="487" customFormat="1" ht="10.5">
      <c r="A47" s="812"/>
      <c r="C47" s="822"/>
      <c r="D47" s="822"/>
      <c r="E47" s="822"/>
      <c r="F47" s="822"/>
      <c r="G47" s="822"/>
      <c r="H47" s="822"/>
      <c r="I47" s="822"/>
      <c r="J47" s="822"/>
      <c r="K47" s="822"/>
      <c r="L47" s="822"/>
      <c r="M47" s="822"/>
      <c r="N47" s="822"/>
      <c r="O47" s="822"/>
      <c r="P47" s="822"/>
      <c r="Q47" s="822"/>
    </row>
    <row r="48" spans="1:20" s="487" customFormat="1" ht="21.75" hidden="1" customHeight="1" outlineLevel="1">
      <c r="A48" s="812"/>
      <c r="C48" s="844" t="s">
        <v>383</v>
      </c>
      <c r="D48" s="822"/>
      <c r="E48" s="822"/>
      <c r="F48" s="822"/>
      <c r="G48" s="822"/>
      <c r="H48" s="822"/>
      <c r="I48" s="822"/>
      <c r="J48" s="822"/>
      <c r="K48" s="822"/>
      <c r="L48" s="822"/>
      <c r="M48" s="822"/>
      <c r="N48" s="822"/>
      <c r="O48" s="822"/>
      <c r="P48" s="822"/>
      <c r="Q48" s="822"/>
    </row>
    <row r="49" spans="1:17" s="108" customFormat="1" ht="21.75" hidden="1" customHeight="1" outlineLevel="1">
      <c r="A49" s="812"/>
      <c r="B49" s="108"/>
      <c r="C49" s="845">
        <f>入力S_賃料!AF11</f>
        <v>0</v>
      </c>
      <c r="D49" s="856"/>
      <c r="E49" s="856"/>
      <c r="F49" s="856"/>
      <c r="G49" s="856"/>
      <c r="H49" s="856"/>
      <c r="I49" s="856"/>
      <c r="J49" s="856"/>
      <c r="K49" s="856"/>
      <c r="L49" s="856"/>
      <c r="M49" s="856"/>
      <c r="N49" s="856"/>
      <c r="O49" s="856"/>
      <c r="P49" s="979"/>
      <c r="Q49" s="986"/>
    </row>
    <row r="50" spans="1:17" s="108" customFormat="1" ht="21.75" hidden="1" customHeight="1" outlineLevel="1">
      <c r="A50" s="812"/>
      <c r="B50" s="108"/>
      <c r="C50" s="846"/>
      <c r="D50" s="857"/>
      <c r="E50" s="857"/>
      <c r="F50" s="857"/>
      <c r="G50" s="857"/>
      <c r="H50" s="857"/>
      <c r="I50" s="857"/>
      <c r="J50" s="857"/>
      <c r="K50" s="857"/>
      <c r="L50" s="857"/>
      <c r="M50" s="857"/>
      <c r="N50" s="857"/>
      <c r="O50" s="857"/>
      <c r="P50" s="980"/>
      <c r="Q50" s="986"/>
    </row>
    <row r="51" spans="1:17" s="108" customFormat="1" collapsed="1">
      <c r="A51" s="812"/>
      <c r="B51" s="108"/>
      <c r="C51" s="819"/>
      <c r="D51" s="819"/>
      <c r="E51" s="821"/>
      <c r="F51" s="821"/>
      <c r="G51" s="821"/>
      <c r="H51" s="901" t="s">
        <v>106</v>
      </c>
      <c r="I51" s="901"/>
      <c r="J51" s="901"/>
      <c r="K51" s="821"/>
      <c r="L51" s="821"/>
      <c r="M51" s="821"/>
      <c r="N51" s="821"/>
      <c r="O51" s="821"/>
      <c r="P51" s="819"/>
      <c r="Q51" s="108"/>
    </row>
    <row r="52" spans="1:17" s="487" customFormat="1">
      <c r="A52" s="812"/>
      <c r="C52" s="822"/>
      <c r="D52" s="822"/>
      <c r="E52" s="821"/>
      <c r="F52" s="821"/>
      <c r="G52" s="821"/>
      <c r="H52" s="821"/>
      <c r="I52" s="821"/>
      <c r="J52" s="821"/>
      <c r="K52" s="821"/>
      <c r="L52" s="821"/>
      <c r="M52" s="821"/>
      <c r="N52" s="821"/>
      <c r="O52" s="821"/>
      <c r="P52" s="822"/>
    </row>
    <row r="53" spans="1:17" s="108" customFormat="1">
      <c r="A53" s="812"/>
      <c r="B53" s="108"/>
      <c r="C53" s="819"/>
      <c r="D53" s="819"/>
      <c r="E53" s="821"/>
      <c r="F53" s="880" t="s">
        <v>107</v>
      </c>
      <c r="G53" s="880"/>
      <c r="H53" s="902" t="e">
        <f>#REF!</f>
        <v>#REF!</v>
      </c>
      <c r="I53" s="902"/>
      <c r="J53" s="902"/>
      <c r="K53" s="902"/>
      <c r="L53" s="902"/>
      <c r="M53" s="902"/>
      <c r="N53" s="902"/>
      <c r="O53" s="902"/>
      <c r="P53" s="981"/>
      <c r="Q53" s="108"/>
    </row>
    <row r="54" spans="1:17" s="108" customFormat="1">
      <c r="A54" s="812"/>
      <c r="B54" s="108"/>
      <c r="C54" s="819"/>
      <c r="D54" s="858" t="s">
        <v>29</v>
      </c>
      <c r="E54" s="821"/>
      <c r="F54" s="880"/>
      <c r="G54" s="880"/>
      <c r="H54" s="902"/>
      <c r="I54" s="902"/>
      <c r="J54" s="902"/>
      <c r="K54" s="902"/>
      <c r="L54" s="902"/>
      <c r="M54" s="902"/>
      <c r="N54" s="902"/>
      <c r="O54" s="902"/>
      <c r="P54" s="981"/>
      <c r="Q54" s="108"/>
    </row>
    <row r="55" spans="1:17" s="108" customFormat="1">
      <c r="A55" s="812"/>
      <c r="B55" s="108"/>
      <c r="C55" s="819"/>
      <c r="D55" s="819"/>
      <c r="E55" s="821"/>
      <c r="F55" s="880" t="s">
        <v>111</v>
      </c>
      <c r="G55" s="880"/>
      <c r="H55" s="903" t="e">
        <f>#REF!</f>
        <v>#REF!</v>
      </c>
      <c r="I55" s="903"/>
      <c r="J55" s="903"/>
      <c r="K55" s="903"/>
      <c r="L55" s="903"/>
      <c r="M55" s="903"/>
      <c r="N55" s="903"/>
      <c r="O55" s="903"/>
      <c r="P55" s="982"/>
      <c r="Q55" s="108"/>
    </row>
    <row r="56" spans="1:17" s="108" customFormat="1">
      <c r="A56" s="812"/>
      <c r="B56" s="108"/>
      <c r="C56" s="819"/>
      <c r="D56" s="819"/>
      <c r="E56" s="821"/>
      <c r="F56" s="881"/>
      <c r="G56" s="881"/>
      <c r="H56" s="904" t="e">
        <f>IF(#REF!=0," ",#REF!&amp;" ・ "&amp;#REF!&amp;" ・ "&amp;#REF!)</f>
        <v>#REF!</v>
      </c>
      <c r="I56" s="904"/>
      <c r="J56" s="904"/>
      <c r="K56" s="904"/>
      <c r="L56" s="904"/>
      <c r="M56" s="904"/>
      <c r="N56" s="904"/>
      <c r="O56" s="904"/>
      <c r="P56" s="982"/>
      <c r="Q56" s="108"/>
    </row>
    <row r="57" spans="1:17" s="108" customFormat="1">
      <c r="A57" s="812"/>
      <c r="B57" s="108"/>
      <c r="C57" s="819"/>
      <c r="D57" s="819"/>
      <c r="E57" s="821"/>
      <c r="F57" s="881"/>
      <c r="G57" s="881"/>
      <c r="H57" s="905"/>
      <c r="I57" s="905"/>
      <c r="J57" s="905"/>
      <c r="K57" s="905"/>
      <c r="L57" s="905"/>
      <c r="M57" s="905"/>
      <c r="N57" s="905"/>
      <c r="O57" s="969"/>
      <c r="P57" s="983"/>
      <c r="Q57" s="108"/>
    </row>
    <row r="58" spans="1:17" s="108" customFormat="1" ht="13.5" customHeight="1">
      <c r="A58" s="812"/>
      <c r="B58" s="108"/>
      <c r="C58" s="819"/>
      <c r="D58" s="819"/>
      <c r="E58" s="821"/>
      <c r="F58" s="880" t="s">
        <v>114</v>
      </c>
      <c r="G58" s="880"/>
      <c r="H58" s="902"/>
      <c r="I58" s="902"/>
      <c r="J58" s="902"/>
      <c r="K58" s="902"/>
      <c r="L58" s="902"/>
      <c r="M58" s="902"/>
      <c r="N58" s="902"/>
      <c r="O58" s="970" t="s">
        <v>117</v>
      </c>
      <c r="P58" s="911"/>
      <c r="Q58" s="108"/>
    </row>
    <row r="59" spans="1:17" s="108" customFormat="1" ht="29.25" customHeight="1">
      <c r="A59" s="812"/>
      <c r="B59" s="108"/>
      <c r="C59" s="847"/>
      <c r="D59" s="847"/>
      <c r="E59" s="866"/>
      <c r="F59" s="866"/>
      <c r="G59" s="866"/>
      <c r="H59" s="902"/>
      <c r="I59" s="902"/>
      <c r="J59" s="902"/>
      <c r="K59" s="902"/>
      <c r="L59" s="902"/>
      <c r="M59" s="902"/>
      <c r="N59" s="902"/>
      <c r="O59" s="971"/>
      <c r="P59" s="984"/>
      <c r="Q59" s="108"/>
    </row>
    <row r="60" spans="1:17" s="108" customFormat="1" ht="13.5" hidden="1" outlineLevel="1">
      <c r="A60" s="812"/>
      <c r="B60" s="108"/>
      <c r="C60" s="848"/>
      <c r="D60" s="848"/>
      <c r="E60" s="819"/>
      <c r="F60" s="820" t="s">
        <v>393</v>
      </c>
      <c r="G60" s="820"/>
      <c r="H60" s="907"/>
      <c r="I60" s="907"/>
      <c r="J60" s="907"/>
      <c r="K60" s="907"/>
      <c r="L60" s="907"/>
      <c r="M60" s="907"/>
      <c r="N60" s="957" t="s">
        <v>327</v>
      </c>
      <c r="O60" s="957"/>
      <c r="P60" s="957"/>
      <c r="Q60" s="108"/>
    </row>
    <row r="61" spans="1:17" s="108" customFormat="1" ht="13.5" hidden="1" outlineLevel="1">
      <c r="A61" s="812"/>
      <c r="B61" s="108"/>
      <c r="C61" s="844"/>
      <c r="D61" s="859"/>
      <c r="E61" s="859"/>
      <c r="F61" s="882" t="s">
        <v>114</v>
      </c>
      <c r="G61" s="882"/>
      <c r="H61" s="906"/>
      <c r="I61" s="906"/>
      <c r="J61" s="906"/>
      <c r="K61" s="906"/>
      <c r="L61" s="906"/>
      <c r="M61" s="906"/>
      <c r="N61" s="958"/>
      <c r="O61" s="958"/>
      <c r="P61" s="957"/>
      <c r="Q61" s="108"/>
    </row>
    <row r="62" spans="1:17" s="108" customFormat="1" ht="13.5" hidden="1" outlineLevel="1">
      <c r="A62" s="812"/>
      <c r="B62" s="108"/>
      <c r="C62" s="844"/>
      <c r="D62" s="859"/>
      <c r="E62" s="859"/>
      <c r="F62" s="883"/>
      <c r="G62" s="883"/>
      <c r="H62" s="908"/>
      <c r="I62" s="908"/>
      <c r="J62" s="908"/>
      <c r="K62" s="908"/>
      <c r="L62" s="908"/>
      <c r="M62" s="908"/>
      <c r="N62" s="910"/>
      <c r="O62" s="910"/>
      <c r="P62" s="910"/>
      <c r="Q62" s="108"/>
    </row>
    <row r="63" spans="1:17" s="108" customFormat="1" ht="9.75" hidden="1" customHeight="1" outlineLevel="1">
      <c r="A63" s="812"/>
      <c r="B63" s="108"/>
      <c r="C63" s="844"/>
      <c r="D63" s="859"/>
      <c r="E63" s="859"/>
      <c r="F63" s="882" t="s">
        <v>111</v>
      </c>
      <c r="G63" s="882"/>
      <c r="H63" s="909"/>
      <c r="I63" s="909"/>
      <c r="J63" s="909"/>
      <c r="K63" s="909"/>
      <c r="L63" s="909"/>
      <c r="M63" s="909"/>
      <c r="N63" s="910"/>
      <c r="O63" s="910"/>
      <c r="P63" s="910"/>
      <c r="Q63" s="108"/>
    </row>
    <row r="64" spans="1:17" s="108" customFormat="1" ht="9.75" customHeight="1" outlineLevel="1">
      <c r="A64" s="812"/>
      <c r="B64" s="108"/>
      <c r="C64" s="844"/>
      <c r="D64" s="859"/>
      <c r="E64" s="859"/>
      <c r="F64" s="882"/>
      <c r="G64" s="882"/>
      <c r="H64" s="910"/>
      <c r="I64" s="910"/>
      <c r="J64" s="910"/>
      <c r="K64" s="910"/>
      <c r="L64" s="910"/>
      <c r="M64" s="910"/>
      <c r="N64" s="910"/>
      <c r="O64" s="910"/>
      <c r="P64" s="910"/>
      <c r="Q64" s="108"/>
    </row>
    <row r="65" spans="1:18" s="487" customFormat="1" ht="18" customHeight="1">
      <c r="A65" s="812"/>
      <c r="C65" s="849" t="s">
        <v>301</v>
      </c>
      <c r="D65" s="849"/>
      <c r="E65" s="849"/>
      <c r="F65" s="849"/>
      <c r="G65" s="849"/>
      <c r="H65" s="849"/>
      <c r="I65" s="849"/>
      <c r="J65" s="849"/>
      <c r="K65" s="849"/>
      <c r="L65" s="849"/>
      <c r="M65" s="849"/>
      <c r="N65" s="849"/>
      <c r="O65" s="849"/>
      <c r="P65" s="849"/>
      <c r="Q65" s="849"/>
      <c r="R65" s="849"/>
    </row>
    <row r="66" spans="1:18" ht="18" customHeight="1">
      <c r="C66" s="849" t="s">
        <v>434</v>
      </c>
      <c r="D66" s="849"/>
      <c r="E66" s="849"/>
      <c r="F66" s="849"/>
      <c r="G66" s="849" t="s">
        <v>704</v>
      </c>
      <c r="H66" s="849"/>
      <c r="I66" s="849"/>
      <c r="J66" s="849"/>
      <c r="K66" s="849"/>
      <c r="L66" s="849" t="s">
        <v>232</v>
      </c>
      <c r="M66" s="849"/>
      <c r="N66" s="849"/>
      <c r="O66" s="849"/>
      <c r="P66" s="849" t="s">
        <v>705</v>
      </c>
      <c r="Q66" s="849"/>
      <c r="R66" s="849"/>
    </row>
    <row r="67" spans="1:18" ht="40.5" customHeight="1">
      <c r="C67" s="849"/>
      <c r="D67" s="849"/>
      <c r="E67" s="849"/>
      <c r="F67" s="849"/>
      <c r="G67" s="849"/>
      <c r="H67" s="849"/>
      <c r="I67" s="849"/>
      <c r="J67" s="849"/>
      <c r="K67" s="849"/>
      <c r="L67" s="849"/>
      <c r="M67" s="849"/>
      <c r="N67" s="849"/>
      <c r="O67" s="849"/>
      <c r="P67" s="849"/>
      <c r="Q67" s="849"/>
      <c r="R67" s="849"/>
    </row>
  </sheetData>
  <sheetProtection sheet="1" formatCells="0" formatColumns="0" formatRows="0" insertRows="0" deleteRows="0"/>
  <mergeCells count="60">
    <mergeCell ref="B5:R5"/>
    <mergeCell ref="M15:R15"/>
    <mergeCell ref="C28:D28"/>
    <mergeCell ref="D34:F34"/>
    <mergeCell ref="G34:H34"/>
    <mergeCell ref="I34:O34"/>
    <mergeCell ref="P34:R34"/>
    <mergeCell ref="G35:H35"/>
    <mergeCell ref="P35:R35"/>
    <mergeCell ref="G36:H36"/>
    <mergeCell ref="P36:R36"/>
    <mergeCell ref="G37:H37"/>
    <mergeCell ref="P37:R37"/>
    <mergeCell ref="G38:H38"/>
    <mergeCell ref="P38:R38"/>
    <mergeCell ref="G39:H39"/>
    <mergeCell ref="P39:R39"/>
    <mergeCell ref="G40:H40"/>
    <mergeCell ref="P40:R40"/>
    <mergeCell ref="G41:H41"/>
    <mergeCell ref="P41:R41"/>
    <mergeCell ref="G42:H42"/>
    <mergeCell ref="P42:R42"/>
    <mergeCell ref="G43:H43"/>
    <mergeCell ref="P43:R43"/>
    <mergeCell ref="G44:H44"/>
    <mergeCell ref="P44:R44"/>
    <mergeCell ref="G45:H45"/>
    <mergeCell ref="P45:R45"/>
    <mergeCell ref="G46:H46"/>
    <mergeCell ref="P46:R46"/>
    <mergeCell ref="H55:O55"/>
    <mergeCell ref="H56:O56"/>
    <mergeCell ref="C65:R65"/>
    <mergeCell ref="C66:F66"/>
    <mergeCell ref="G66:K66"/>
    <mergeCell ref="L66:O66"/>
    <mergeCell ref="P66:R66"/>
    <mergeCell ref="C67:F67"/>
    <mergeCell ref="G67:K67"/>
    <mergeCell ref="L67:O67"/>
    <mergeCell ref="P67:R67"/>
    <mergeCell ref="O2:R3"/>
    <mergeCell ref="AC9:AE10"/>
    <mergeCell ref="C15:C17"/>
    <mergeCell ref="D15:D17"/>
    <mergeCell ref="E15:E17"/>
    <mergeCell ref="F15:F16"/>
    <mergeCell ref="G15:G16"/>
    <mergeCell ref="H15:H16"/>
    <mergeCell ref="I15:I16"/>
    <mergeCell ref="J15:K16"/>
    <mergeCell ref="L15:L16"/>
    <mergeCell ref="C49:P50"/>
    <mergeCell ref="H53:O54"/>
    <mergeCell ref="H58:N59"/>
    <mergeCell ref="H60:M61"/>
    <mergeCell ref="N60:O61"/>
    <mergeCell ref="H62:M63"/>
    <mergeCell ref="A45:A65"/>
  </mergeCells>
  <phoneticPr fontId="23"/>
  <printOptions horizontalCentered="1"/>
  <pageMargins left="0.59055118110236227" right="0.39370078740157483" top="0.78740157480314965" bottom="0.74803149606299213" header="0.31496062992125984" footer="0.31496062992125984"/>
  <pageSetup paperSize="9" fitToWidth="1" fitToHeight="1" orientation="portrait" usePrinterDefaults="1" r:id="rId1"/>
  <colBreaks count="1" manualBreakCount="1">
    <brk id="18" min="1"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V44"/>
  <sheetViews>
    <sheetView showZeros="0" view="pageBreakPreview" topLeftCell="A24" zoomScale="90" zoomScaleSheetLayoutView="90" workbookViewId="0">
      <selection activeCell="O9" sqref="O9:AC11"/>
    </sheetView>
  </sheetViews>
  <sheetFormatPr defaultColWidth="9" defaultRowHeight="13.5"/>
  <cols>
    <col min="1" max="1" width="4.375" style="696" customWidth="1"/>
    <col min="2" max="2" width="2" style="696" customWidth="1"/>
    <col min="3" max="5" width="8.625" style="697" customWidth="1"/>
    <col min="6" max="6" width="10.125" style="698" bestFit="1" customWidth="1"/>
    <col min="7" max="7" width="8.375" style="699" customWidth="1"/>
    <col min="8" max="8" width="8.875" style="698" bestFit="1" customWidth="1"/>
    <col min="9" max="9" width="8.625" style="698" bestFit="1" customWidth="1"/>
    <col min="10" max="11" width="5.75" style="696" customWidth="1"/>
    <col min="12" max="12" width="9.125" style="696" customWidth="1"/>
    <col min="13" max="14" width="5.875" style="696" bestFit="1" customWidth="1"/>
    <col min="15" max="15" width="7.875" style="696" customWidth="1"/>
    <col min="16" max="17" width="5.875" style="696" customWidth="1"/>
    <col min="18" max="18" width="7.875" style="696" customWidth="1"/>
    <col min="19" max="19" width="1.5" style="696" customWidth="1"/>
    <col min="20" max="20" width="9.5" style="696" customWidth="1"/>
    <col min="21" max="16384" width="9" style="696"/>
  </cols>
  <sheetData>
    <row r="1" spans="1:22" s="1004" customFormat="1" ht="29.25" customHeight="1">
      <c r="A1" s="1014" t="s">
        <v>226</v>
      </c>
      <c r="B1" s="1018"/>
      <c r="C1" s="1024" t="s">
        <v>697</v>
      </c>
      <c r="D1" s="1027"/>
      <c r="E1" s="1025"/>
      <c r="F1" s="1027"/>
      <c r="G1" s="1027"/>
      <c r="H1" s="1025"/>
      <c r="I1" s="1025"/>
      <c r="J1" s="1025"/>
      <c r="K1" s="1102" t="s">
        <v>77</v>
      </c>
      <c r="L1" s="1115"/>
      <c r="M1" s="1025"/>
      <c r="N1" s="1140"/>
      <c r="O1" s="1140"/>
      <c r="P1" s="1027"/>
      <c r="Q1" s="1027"/>
    </row>
    <row r="2" spans="1:22" s="1004" customFormat="1" ht="13.5" customHeight="1">
      <c r="A2" s="1014"/>
      <c r="C2" s="1025"/>
      <c r="D2" s="1027"/>
      <c r="E2" s="1027"/>
      <c r="F2" s="1027"/>
      <c r="G2" s="1027"/>
      <c r="H2" s="1083"/>
      <c r="I2" s="1083"/>
      <c r="J2" s="1083"/>
      <c r="K2" s="1025"/>
      <c r="L2" s="1083"/>
      <c r="M2" s="1027"/>
      <c r="N2" s="1083"/>
      <c r="O2" s="1083"/>
      <c r="P2" s="1027"/>
      <c r="Q2" s="1027"/>
    </row>
    <row r="3" spans="1:22" s="1005" customFormat="1" ht="27" customHeight="1">
      <c r="A3" s="1014"/>
      <c r="C3" s="1026">
        <v>1</v>
      </c>
      <c r="D3" s="1043" t="s">
        <v>142</v>
      </c>
      <c r="E3" s="1043"/>
      <c r="F3" s="1043"/>
      <c r="G3" s="1069" t="e">
        <f>入力S_賃料!N3&amp;入力S_賃料!B8&amp;入力S_賃料!C8&amp;入力S_賃料!D8&amp;IF(入力S_賃料!D18=1,"","　他 "&amp;入力S_賃料!D18-1&amp;" 筆")</f>
        <v>#REF!</v>
      </c>
      <c r="H3" s="1084"/>
      <c r="I3" s="1084"/>
      <c r="J3" s="1084"/>
      <c r="K3" s="1084"/>
      <c r="L3" s="1116"/>
      <c r="M3" s="1085"/>
      <c r="N3" s="1085"/>
      <c r="O3" s="1150"/>
      <c r="P3" s="1150"/>
    </row>
    <row r="4" spans="1:22" s="1005" customFormat="1" ht="17.25">
      <c r="A4" s="1014"/>
      <c r="C4" s="1027"/>
      <c r="D4" s="1044" t="e">
        <f>入力S_賃料!H3</f>
        <v>#REF!</v>
      </c>
      <c r="E4" s="1044"/>
      <c r="F4" s="1044"/>
      <c r="G4" s="1027"/>
      <c r="H4" s="1085"/>
      <c r="I4" s="1085"/>
      <c r="J4" s="1085"/>
      <c r="K4" s="1085"/>
      <c r="L4" s="1085"/>
      <c r="M4" s="1085"/>
      <c r="N4" s="1085"/>
      <c r="O4" s="1085"/>
      <c r="P4" s="1027"/>
      <c r="Q4" s="1027"/>
    </row>
    <row r="5" spans="1:22" s="1005" customFormat="1" ht="27" customHeight="1">
      <c r="A5" s="1014"/>
      <c r="C5" s="1027">
        <v>2</v>
      </c>
      <c r="D5" s="1045"/>
      <c r="E5" s="1045"/>
      <c r="F5" s="1045"/>
      <c r="G5" s="1070" t="s">
        <v>309</v>
      </c>
      <c r="H5" s="1070"/>
      <c r="I5" s="1086">
        <f>入力S_賃料!L8</f>
        <v>0</v>
      </c>
      <c r="J5" s="1086"/>
      <c r="K5" s="1086"/>
      <c r="L5" s="1117" t="s">
        <v>13</v>
      </c>
      <c r="M5" s="1128">
        <f>入力S_賃料!M8</f>
        <v>0</v>
      </c>
      <c r="N5" s="1128"/>
      <c r="O5" s="1128"/>
      <c r="P5" s="1154"/>
    </row>
    <row r="6" spans="1:22" s="1004" customFormat="1" ht="17.25">
      <c r="A6" s="1014"/>
      <c r="C6" s="1025"/>
      <c r="D6" s="1027"/>
      <c r="E6" s="1027"/>
      <c r="F6" s="1027"/>
      <c r="G6" s="1027"/>
      <c r="H6" s="1027"/>
      <c r="I6" s="1027"/>
      <c r="J6" s="1027"/>
      <c r="K6" s="1027"/>
      <c r="L6" s="1027"/>
      <c r="M6" s="1027"/>
      <c r="N6" s="1027"/>
      <c r="O6" s="1027"/>
      <c r="P6" s="1027"/>
      <c r="Q6" s="1027"/>
    </row>
    <row r="7" spans="1:22" s="1006" customFormat="1" ht="25.5" customHeight="1">
      <c r="A7" s="1014"/>
      <c r="B7" s="1019"/>
      <c r="C7" s="1028" t="s">
        <v>671</v>
      </c>
      <c r="D7" s="1028"/>
      <c r="E7" s="1028"/>
      <c r="F7" s="1028"/>
      <c r="G7" s="1028"/>
      <c r="H7" s="1028"/>
      <c r="I7" s="1028"/>
      <c r="J7" s="1028"/>
      <c r="K7" s="1028"/>
      <c r="L7" s="1028"/>
      <c r="M7" s="1028"/>
      <c r="N7" s="1028"/>
      <c r="O7" s="1028"/>
      <c r="P7" s="1028"/>
      <c r="Q7" s="1028"/>
      <c r="R7" s="1028"/>
    </row>
    <row r="8" spans="1:22" s="1007" customFormat="1" ht="20.100000000000001" customHeight="1">
      <c r="A8" s="1014"/>
      <c r="B8" s="1020"/>
      <c r="C8" s="1029" t="s">
        <v>15</v>
      </c>
      <c r="D8" s="1029" t="s">
        <v>7</v>
      </c>
      <c r="E8" s="1029" t="s">
        <v>14</v>
      </c>
      <c r="F8" s="1058" t="s">
        <v>122</v>
      </c>
      <c r="G8" s="1071" t="s">
        <v>219</v>
      </c>
      <c r="H8" s="1058" t="s">
        <v>123</v>
      </c>
      <c r="I8" s="1058" t="s">
        <v>126</v>
      </c>
      <c r="J8" s="1091" t="s">
        <v>133</v>
      </c>
      <c r="K8" s="1103"/>
      <c r="L8" s="1118"/>
      <c r="M8" s="1129"/>
      <c r="N8" s="1091"/>
      <c r="O8" s="1091"/>
      <c r="P8" s="1155" t="s">
        <v>313</v>
      </c>
      <c r="Q8" s="1159"/>
      <c r="R8" s="1091"/>
    </row>
    <row r="9" spans="1:22" s="1008" customFormat="1" ht="20.100000000000001" customHeight="1">
      <c r="A9" s="1014"/>
      <c r="B9" s="1020"/>
      <c r="C9" s="1030"/>
      <c r="D9" s="1030"/>
      <c r="E9" s="1030"/>
      <c r="F9" s="1059"/>
      <c r="G9" s="1072"/>
      <c r="H9" s="1059"/>
      <c r="I9" s="1059"/>
      <c r="J9" s="1092" t="s">
        <v>315</v>
      </c>
      <c r="K9" s="1104"/>
      <c r="L9" s="1119"/>
      <c r="M9" s="1130" t="s">
        <v>289</v>
      </c>
      <c r="N9" s="1130"/>
      <c r="O9" s="1130"/>
      <c r="P9" s="1130" t="s">
        <v>289</v>
      </c>
      <c r="Q9" s="1130"/>
      <c r="R9" s="1130"/>
      <c r="S9" s="1167"/>
      <c r="T9" s="1170"/>
      <c r="U9" s="1008"/>
      <c r="V9" s="1008"/>
    </row>
    <row r="10" spans="1:22" s="1009" customFormat="1" ht="19.5" customHeight="1">
      <c r="A10" s="1014"/>
      <c r="B10" s="1021"/>
      <c r="C10" s="1031"/>
      <c r="D10" s="1031"/>
      <c r="E10" s="1031"/>
      <c r="F10" s="1060" t="s">
        <v>128</v>
      </c>
      <c r="G10" s="1073" t="s">
        <v>3</v>
      </c>
      <c r="H10" s="1060" t="s">
        <v>130</v>
      </c>
      <c r="I10" s="1087" t="s">
        <v>132</v>
      </c>
      <c r="J10" s="1093" t="s">
        <v>22</v>
      </c>
      <c r="K10" s="1105" t="s">
        <v>208</v>
      </c>
      <c r="L10" s="1120" t="s">
        <v>100</v>
      </c>
      <c r="M10" s="1131" t="s">
        <v>22</v>
      </c>
      <c r="N10" s="1141" t="s">
        <v>208</v>
      </c>
      <c r="O10" s="1151" t="s">
        <v>100</v>
      </c>
      <c r="P10" s="1131" t="s">
        <v>22</v>
      </c>
      <c r="Q10" s="1141" t="s">
        <v>208</v>
      </c>
      <c r="R10" s="1151" t="s">
        <v>100</v>
      </c>
      <c r="S10" s="1168"/>
      <c r="T10" s="1171"/>
      <c r="V10" s="1008"/>
    </row>
    <row r="11" spans="1:22" s="1010" customFormat="1" ht="27" customHeight="1">
      <c r="A11" s="1014"/>
      <c r="B11" s="1022">
        <v>1</v>
      </c>
      <c r="C11" s="1032" t="e">
        <f>IF(入力S_賃料!B8=0,"-",入力S_賃料!B8)</f>
        <v>#REF!</v>
      </c>
      <c r="D11" s="1032" t="e">
        <f>IF(入力S_賃料!C8=0,"-",入力S_賃料!C8)</f>
        <v>#REF!</v>
      </c>
      <c r="E11" s="1032" t="e">
        <f>IF(入力S_賃料!D8=0,"-",入力S_賃料!D8)</f>
        <v>#REF!</v>
      </c>
      <c r="F11" s="1061" t="e">
        <f>IF(入力S_賃料!E8=0,"-",入力S_賃料!E8)</f>
        <v>#REF!</v>
      </c>
      <c r="G11" s="1074" t="e">
        <f>IF(INDEX(#REF!,$B11)=0,"-",INDEX(#REF!,$B11))</f>
        <v>#REF!</v>
      </c>
      <c r="H11" s="1061" t="e">
        <f>IF(入力S_賃料!G8=0,"-",入力S_賃料!G8)</f>
        <v>#REF!</v>
      </c>
      <c r="I11" s="1061" t="e">
        <f>IF(入力S_賃料!H8=0,"-",入力S_賃料!H8)</f>
        <v>#REF!</v>
      </c>
      <c r="J11" s="1094" t="s">
        <v>86</v>
      </c>
      <c r="K11" s="1106" t="s">
        <v>86</v>
      </c>
      <c r="L11" s="1121" t="s">
        <v>86</v>
      </c>
      <c r="M11" s="1132" t="str">
        <f>IF(入力S_賃料!N8=0,"-",入力S_賃料!N8)</f>
        <v>-</v>
      </c>
      <c r="N11" s="1142" t="str">
        <f>IF(入力S_賃料!O8=0,"-",入力S_賃料!O8)</f>
        <v>-</v>
      </c>
      <c r="O11" s="1121" t="e">
        <f>IF(入力S_賃料!P8=0,"-",入力S_賃料!P8)</f>
        <v>#REF!</v>
      </c>
      <c r="P11" s="1132" t="str">
        <f>IF(入力S_賃料!Q8=0,"-",入力S_賃料!Q8)</f>
        <v>-</v>
      </c>
      <c r="Q11" s="1142" t="str">
        <f>IF(入力S_賃料!R8=0,"-",入力S_賃料!R8)</f>
        <v>-</v>
      </c>
      <c r="R11" s="1121" t="e">
        <f>IF(入力S_賃料!S8=0,"-",入力S_賃料!S8)</f>
        <v>#REF!</v>
      </c>
      <c r="S11" s="1169"/>
      <c r="T11" s="1170"/>
      <c r="V11" s="1008"/>
    </row>
    <row r="12" spans="1:22" s="1010" customFormat="1" ht="27" customHeight="1">
      <c r="A12" s="1014"/>
      <c r="B12" s="1022">
        <v>2</v>
      </c>
      <c r="C12" s="1033" t="e">
        <f>IF(入力S_賃料!B9=0,"-",入力S_賃料!B9)</f>
        <v>#REF!</v>
      </c>
      <c r="D12" s="1033" t="e">
        <f>IF(入力S_賃料!C9=0,"-",入力S_賃料!C9)</f>
        <v>#REF!</v>
      </c>
      <c r="E12" s="1033" t="e">
        <f>IF(入力S_賃料!D9=0,"-",入力S_賃料!D9)</f>
        <v>#REF!</v>
      </c>
      <c r="F12" s="1062" t="e">
        <f>IF(入力S_賃料!E9=0,"-",入力S_賃料!E9)</f>
        <v>#REF!</v>
      </c>
      <c r="G12" s="1075" t="e">
        <f>IF(INDEX(#REF!,$B12)=0,"-",INDEX(#REF!,$B12))</f>
        <v>#REF!</v>
      </c>
      <c r="H12" s="1062" t="e">
        <f>IF(入力S_賃料!G9=0,"-",入力S_賃料!G9)</f>
        <v>#REF!</v>
      </c>
      <c r="I12" s="1062" t="e">
        <f>IF(入力S_賃料!H9=0,"-",入力S_賃料!H9)</f>
        <v>#REF!</v>
      </c>
      <c r="J12" s="1095" t="s">
        <v>86</v>
      </c>
      <c r="K12" s="1107" t="s">
        <v>86</v>
      </c>
      <c r="L12" s="1122" t="s">
        <v>86</v>
      </c>
      <c r="M12" s="1133" t="e">
        <f>IF(入力S_賃料!N9=0,"-",入力S_賃料!N9)</f>
        <v>#REF!</v>
      </c>
      <c r="N12" s="1143" t="e">
        <f>IF(入力S_賃料!O9=0,"-",入力S_賃料!O9)</f>
        <v>#REF!</v>
      </c>
      <c r="O12" s="1122" t="e">
        <f>IF(入力S_賃料!P9=0,"-",入力S_賃料!P9)</f>
        <v>#REF!</v>
      </c>
      <c r="P12" s="1133" t="e">
        <f>IF(入力S_賃料!Q9=0,"-",入力S_賃料!Q9)</f>
        <v>#REF!</v>
      </c>
      <c r="Q12" s="1143" t="e">
        <f>IF(入力S_賃料!R9=0,"-",入力S_賃料!R9)</f>
        <v>#REF!</v>
      </c>
      <c r="R12" s="1122" t="e">
        <f>IF(入力S_賃料!S9=0,"-",入力S_賃料!S9)</f>
        <v>#REF!</v>
      </c>
      <c r="S12" s="1169"/>
      <c r="T12" s="1172"/>
    </row>
    <row r="13" spans="1:22" s="1010" customFormat="1" ht="27" customHeight="1">
      <c r="A13" s="1014"/>
      <c r="B13" s="1022">
        <v>3</v>
      </c>
      <c r="C13" s="1033" t="e">
        <f>IF(入力S_賃料!B10=0,"-",入力S_賃料!B10)</f>
        <v>#REF!</v>
      </c>
      <c r="D13" s="1033" t="e">
        <f>IF(入力S_賃料!C10=0,"-",入力S_賃料!C10)</f>
        <v>#REF!</v>
      </c>
      <c r="E13" s="1033" t="e">
        <f>IF(入力S_賃料!D10=0,"-",入力S_賃料!D10)</f>
        <v>#REF!</v>
      </c>
      <c r="F13" s="1062" t="e">
        <f>IF(入力S_賃料!E10=0,"-",入力S_賃料!E10)</f>
        <v>#REF!</v>
      </c>
      <c r="G13" s="1075" t="e">
        <f>IF(INDEX(#REF!,$B13)=0,"-",INDEX(#REF!,$B13))</f>
        <v>#REF!</v>
      </c>
      <c r="H13" s="1062" t="e">
        <f>IF(入力S_賃料!G10=0,"-",入力S_賃料!G10)</f>
        <v>#REF!</v>
      </c>
      <c r="I13" s="1062" t="e">
        <f>IF(入力S_賃料!H10=0,"-",入力S_賃料!H10)</f>
        <v>#REF!</v>
      </c>
      <c r="J13" s="1095" t="s">
        <v>86</v>
      </c>
      <c r="K13" s="1107" t="s">
        <v>86</v>
      </c>
      <c r="L13" s="1122" t="s">
        <v>86</v>
      </c>
      <c r="M13" s="1133" t="e">
        <f>IF(入力S_賃料!N10=0,"-",入力S_賃料!N10)</f>
        <v>#REF!</v>
      </c>
      <c r="N13" s="1143" t="e">
        <f>IF(入力S_賃料!O10=0,"-",入力S_賃料!O10)</f>
        <v>#REF!</v>
      </c>
      <c r="O13" s="1122" t="e">
        <f>IF(入力S_賃料!P10=0,"-",入力S_賃料!P10)</f>
        <v>#REF!</v>
      </c>
      <c r="P13" s="1133" t="e">
        <f>IF(入力S_賃料!Q10=0,"-",入力S_賃料!Q10)</f>
        <v>#REF!</v>
      </c>
      <c r="Q13" s="1143" t="e">
        <f>IF(入力S_賃料!R10=0,"-",入力S_賃料!R10)</f>
        <v>#REF!</v>
      </c>
      <c r="R13" s="1122" t="e">
        <f>IF(入力S_賃料!S10=0,"-",入力S_賃料!S10)</f>
        <v>#REF!</v>
      </c>
      <c r="T13" s="1172"/>
    </row>
    <row r="14" spans="1:22" s="1010" customFormat="1" ht="27" customHeight="1">
      <c r="A14" s="1014"/>
      <c r="B14" s="1022">
        <v>4</v>
      </c>
      <c r="C14" s="1033" t="e">
        <f>IF(入力S_賃料!B11=0,"-",入力S_賃料!B11)</f>
        <v>#REF!</v>
      </c>
      <c r="D14" s="1033" t="e">
        <f>IF(入力S_賃料!C11=0,"-",入力S_賃料!C11)</f>
        <v>#REF!</v>
      </c>
      <c r="E14" s="1033" t="e">
        <f>IF(入力S_賃料!D11=0,"-",入力S_賃料!D11)</f>
        <v>#REF!</v>
      </c>
      <c r="F14" s="1062" t="e">
        <f>IF(入力S_賃料!E11=0,"-",入力S_賃料!E11)</f>
        <v>#REF!</v>
      </c>
      <c r="G14" s="1075" t="e">
        <f>IF(INDEX(#REF!,$B14)=0,"-",INDEX(#REF!,$B14))</f>
        <v>#REF!</v>
      </c>
      <c r="H14" s="1062" t="e">
        <f>IF(入力S_賃料!G11=0,"-",入力S_賃料!G11)</f>
        <v>#REF!</v>
      </c>
      <c r="I14" s="1062" t="e">
        <f>IF(入力S_賃料!H11=0,"-",入力S_賃料!H11)</f>
        <v>#REF!</v>
      </c>
      <c r="J14" s="1095" t="s">
        <v>86</v>
      </c>
      <c r="K14" s="1107" t="s">
        <v>86</v>
      </c>
      <c r="L14" s="1122" t="s">
        <v>86</v>
      </c>
      <c r="M14" s="1133" t="e">
        <f>IF(入力S_賃料!N11=0,"-",入力S_賃料!N11)</f>
        <v>#REF!</v>
      </c>
      <c r="N14" s="1143" t="e">
        <f>IF(入力S_賃料!O11=0,"-",入力S_賃料!O11)</f>
        <v>#REF!</v>
      </c>
      <c r="O14" s="1122" t="e">
        <f>IF(入力S_賃料!P11=0,"-",入力S_賃料!P11)</f>
        <v>#REF!</v>
      </c>
      <c r="P14" s="1133" t="e">
        <f>IF(入力S_賃料!Q11=0,"-",入力S_賃料!Q11)</f>
        <v>#REF!</v>
      </c>
      <c r="Q14" s="1143" t="e">
        <f>IF(入力S_賃料!R11=0,"-",入力S_賃料!R11)</f>
        <v>#REF!</v>
      </c>
      <c r="R14" s="1122" t="e">
        <f>IF(入力S_賃料!S11=0,"-",入力S_賃料!S11)</f>
        <v>#REF!</v>
      </c>
    </row>
    <row r="15" spans="1:22" s="1010" customFormat="1" ht="27" customHeight="1">
      <c r="A15" s="1014"/>
      <c r="B15" s="1022">
        <v>5</v>
      </c>
      <c r="C15" s="1033" t="e">
        <f>IF(入力S_賃料!B12=0,"-",入力S_賃料!B12)</f>
        <v>#REF!</v>
      </c>
      <c r="D15" s="1033" t="e">
        <f>IF(入力S_賃料!C12=0,"-",入力S_賃料!C12)</f>
        <v>#REF!</v>
      </c>
      <c r="E15" s="1033" t="e">
        <f>IF(入力S_賃料!D12=0,"-",入力S_賃料!D12)</f>
        <v>#REF!</v>
      </c>
      <c r="F15" s="1062" t="e">
        <f>IF(入力S_賃料!E12=0,"-",入力S_賃料!E12)</f>
        <v>#REF!</v>
      </c>
      <c r="G15" s="1075" t="e">
        <f>IF(INDEX(#REF!,$B15)=0,"-",INDEX(#REF!,$B15))</f>
        <v>#REF!</v>
      </c>
      <c r="H15" s="1062" t="e">
        <f>IF(入力S_賃料!G12=0,"-",入力S_賃料!G12)</f>
        <v>#REF!</v>
      </c>
      <c r="I15" s="1062" t="e">
        <f>IF(入力S_賃料!H12=0,"-",入力S_賃料!H12)</f>
        <v>#REF!</v>
      </c>
      <c r="J15" s="1095" t="s">
        <v>86</v>
      </c>
      <c r="K15" s="1107" t="s">
        <v>86</v>
      </c>
      <c r="L15" s="1122" t="s">
        <v>86</v>
      </c>
      <c r="M15" s="1133" t="e">
        <f>IF(入力S_賃料!N12=0,"-",入力S_賃料!N12)</f>
        <v>#REF!</v>
      </c>
      <c r="N15" s="1143" t="e">
        <f>IF(入力S_賃料!O12=0,"-",入力S_賃料!O12)</f>
        <v>#REF!</v>
      </c>
      <c r="O15" s="1122" t="e">
        <f>IF(入力S_賃料!P12=0,"-",入力S_賃料!P12)</f>
        <v>#REF!</v>
      </c>
      <c r="P15" s="1133" t="e">
        <f>IF(入力S_賃料!Q12=0,"-",入力S_賃料!Q12)</f>
        <v>#REF!</v>
      </c>
      <c r="Q15" s="1143" t="e">
        <f>IF(入力S_賃料!R12=0,"-",入力S_賃料!R12)</f>
        <v>#REF!</v>
      </c>
      <c r="R15" s="1122" t="e">
        <f>IF(入力S_賃料!S12=0,"-",入力S_賃料!S12)</f>
        <v>#REF!</v>
      </c>
    </row>
    <row r="16" spans="1:22" s="1010" customFormat="1" ht="27" hidden="1" customHeight="1" outlineLevel="1">
      <c r="A16" s="1014"/>
      <c r="B16" s="1023">
        <v>6</v>
      </c>
      <c r="C16" s="1033" t="e">
        <f>IF(入力S_賃料!B13=0,"-",入力S_賃料!B13)</f>
        <v>#REF!</v>
      </c>
      <c r="D16" s="1033" t="e">
        <f>IF(入力S_賃料!C13=0,"-",入力S_賃料!C13)</f>
        <v>#REF!</v>
      </c>
      <c r="E16" s="1033" t="e">
        <f>IF(入力S_賃料!D13=0,"-",入力S_賃料!D13)</f>
        <v>#REF!</v>
      </c>
      <c r="F16" s="1062" t="e">
        <f>IF(入力S_賃料!E13=0,"-",入力S_賃料!E13)</f>
        <v>#REF!</v>
      </c>
      <c r="G16" s="1075" t="e">
        <f>IF(INDEX(#REF!,$B16)=0,"-",INDEX(#REF!,$B16))</f>
        <v>#REF!</v>
      </c>
      <c r="H16" s="1062" t="e">
        <f>IF(入力S_賃料!G13=0,"-",入力S_賃料!G13)</f>
        <v>#REF!</v>
      </c>
      <c r="I16" s="1062" t="e">
        <f>IF(入力S_賃料!H13=0,"-",入力S_賃料!H13)</f>
        <v>#REF!</v>
      </c>
      <c r="J16" s="1095" t="s">
        <v>86</v>
      </c>
      <c r="K16" s="1107" t="s">
        <v>86</v>
      </c>
      <c r="L16" s="1122" t="s">
        <v>86</v>
      </c>
      <c r="M16" s="1133" t="e">
        <f>IF(入力S_賃料!N13=0,"-",入力S_賃料!N13)</f>
        <v>#REF!</v>
      </c>
      <c r="N16" s="1143" t="e">
        <f>IF(入力S_賃料!O13=0,"-",入力S_賃料!O13)</f>
        <v>#REF!</v>
      </c>
      <c r="O16" s="1122" t="e">
        <f>IF(入力S_賃料!P13=0,"-",入力S_賃料!P13)</f>
        <v>#REF!</v>
      </c>
      <c r="P16" s="1133" t="e">
        <f>IF(入力S_賃料!Q13=0,"-",入力S_賃料!Q13)</f>
        <v>#REF!</v>
      </c>
      <c r="Q16" s="1143" t="e">
        <f>IF(入力S_賃料!R13=0,"-",入力S_賃料!R13)</f>
        <v>#REF!</v>
      </c>
      <c r="R16" s="1122" t="e">
        <f>IF(入力S_賃料!S13=0,"-",入力S_賃料!S13)</f>
        <v>#REF!</v>
      </c>
    </row>
    <row r="17" spans="1:18" s="1010" customFormat="1" ht="27" hidden="1" customHeight="1" outlineLevel="1">
      <c r="A17" s="1014"/>
      <c r="B17" s="1023">
        <v>7</v>
      </c>
      <c r="C17" s="1033" t="e">
        <f>IF(入力S_賃料!B14=0,"-",入力S_賃料!B14)</f>
        <v>#REF!</v>
      </c>
      <c r="D17" s="1033" t="e">
        <f>IF(入力S_賃料!C14=0,"-",入力S_賃料!C14)</f>
        <v>#REF!</v>
      </c>
      <c r="E17" s="1033" t="e">
        <f>IF(入力S_賃料!D14=0,"-",入力S_賃料!D14)</f>
        <v>#REF!</v>
      </c>
      <c r="F17" s="1062" t="e">
        <f>IF(入力S_賃料!E14=0,"-",入力S_賃料!E14)</f>
        <v>#REF!</v>
      </c>
      <c r="G17" s="1075" t="e">
        <f>IF(INDEX(#REF!,$B17)=0,"-",INDEX(#REF!,$B17))</f>
        <v>#REF!</v>
      </c>
      <c r="H17" s="1062" t="e">
        <f>IF(入力S_賃料!G14=0,"-",入力S_賃料!G14)</f>
        <v>#REF!</v>
      </c>
      <c r="I17" s="1062" t="e">
        <f>IF(入力S_賃料!H14=0,"-",入力S_賃料!H14)</f>
        <v>#REF!</v>
      </c>
      <c r="J17" s="1095" t="s">
        <v>86</v>
      </c>
      <c r="K17" s="1107" t="s">
        <v>86</v>
      </c>
      <c r="L17" s="1122" t="s">
        <v>86</v>
      </c>
      <c r="M17" s="1133" t="e">
        <f>IF(入力S_賃料!N14=0,"-",入力S_賃料!N14)</f>
        <v>#REF!</v>
      </c>
      <c r="N17" s="1143" t="e">
        <f>IF(入力S_賃料!O14=0,"-",入力S_賃料!O14)</f>
        <v>#REF!</v>
      </c>
      <c r="O17" s="1122" t="e">
        <f>IF(入力S_賃料!P14=0,"-",入力S_賃料!P14)</f>
        <v>#REF!</v>
      </c>
      <c r="P17" s="1133" t="e">
        <f>IF(入力S_賃料!Q14=0,"-",入力S_賃料!Q14)</f>
        <v>#REF!</v>
      </c>
      <c r="Q17" s="1143" t="e">
        <f>IF(入力S_賃料!R14=0,"-",入力S_賃料!R14)</f>
        <v>#REF!</v>
      </c>
      <c r="R17" s="1122" t="e">
        <f>IF(入力S_賃料!S14=0,"-",入力S_賃料!S14)</f>
        <v>#REF!</v>
      </c>
    </row>
    <row r="18" spans="1:18" s="1010" customFormat="1" ht="27" hidden="1" customHeight="1" outlineLevel="1">
      <c r="A18" s="1014"/>
      <c r="B18" s="1023">
        <v>8</v>
      </c>
      <c r="C18" s="1033" t="e">
        <f>IF(入力S_賃料!B15=0,"-",入力S_賃料!B15)</f>
        <v>#REF!</v>
      </c>
      <c r="D18" s="1033" t="e">
        <f>IF(入力S_賃料!C15=0,"-",入力S_賃料!C15)</f>
        <v>#REF!</v>
      </c>
      <c r="E18" s="1033" t="e">
        <f>IF(入力S_賃料!D15=0,"-",入力S_賃料!D15)</f>
        <v>#REF!</v>
      </c>
      <c r="F18" s="1062" t="e">
        <f>IF(入力S_賃料!E15=0,"-",入力S_賃料!E15)</f>
        <v>#REF!</v>
      </c>
      <c r="G18" s="1075" t="e">
        <f>IF(INDEX(#REF!,$B18)=0,"-",INDEX(#REF!,$B18))</f>
        <v>#REF!</v>
      </c>
      <c r="H18" s="1062" t="e">
        <f>IF(入力S_賃料!G15=0,"-",入力S_賃料!G15)</f>
        <v>#REF!</v>
      </c>
      <c r="I18" s="1062" t="e">
        <f>IF(入力S_賃料!H15=0,"-",入力S_賃料!H15)</f>
        <v>#REF!</v>
      </c>
      <c r="J18" s="1095" t="s">
        <v>86</v>
      </c>
      <c r="K18" s="1107" t="s">
        <v>86</v>
      </c>
      <c r="L18" s="1122" t="s">
        <v>86</v>
      </c>
      <c r="M18" s="1133" t="e">
        <f>IF(入力S_賃料!N15=0,"-",入力S_賃料!N15)</f>
        <v>#REF!</v>
      </c>
      <c r="N18" s="1143" t="e">
        <f>IF(入力S_賃料!O15=0,"-",入力S_賃料!O15)</f>
        <v>#REF!</v>
      </c>
      <c r="O18" s="1122" t="e">
        <f>IF(入力S_賃料!P15=0,"-",入力S_賃料!P15)</f>
        <v>#REF!</v>
      </c>
      <c r="P18" s="1133" t="e">
        <f>IF(入力S_賃料!Q15=0,"-",入力S_賃料!Q15)</f>
        <v>#REF!</v>
      </c>
      <c r="Q18" s="1143" t="e">
        <f>IF(入力S_賃料!R15=0,"-",入力S_賃料!R15)</f>
        <v>#REF!</v>
      </c>
      <c r="R18" s="1122" t="e">
        <f>IF(入力S_賃料!S15=0,"-",入力S_賃料!S15)</f>
        <v>#REF!</v>
      </c>
    </row>
    <row r="19" spans="1:18" s="1010" customFormat="1" ht="27" hidden="1" customHeight="1" outlineLevel="1">
      <c r="A19" s="1014"/>
      <c r="B19" s="1023">
        <v>9</v>
      </c>
      <c r="C19" s="1033" t="e">
        <f>IF(入力S_賃料!B16=0,"-",入力S_賃料!B16)</f>
        <v>#REF!</v>
      </c>
      <c r="D19" s="1033" t="e">
        <f>IF(入力S_賃料!C16=0,"-",入力S_賃料!C16)</f>
        <v>#REF!</v>
      </c>
      <c r="E19" s="1033" t="e">
        <f>IF(入力S_賃料!D16=0,"-",入力S_賃料!D16)</f>
        <v>#REF!</v>
      </c>
      <c r="F19" s="1062" t="e">
        <f>IF(入力S_賃料!E16=0,"-",入力S_賃料!E16)</f>
        <v>#REF!</v>
      </c>
      <c r="G19" s="1075" t="e">
        <f>IF(INDEX(#REF!,$B19)=0,"-",INDEX(#REF!,$B19))</f>
        <v>#REF!</v>
      </c>
      <c r="H19" s="1062" t="e">
        <f>IF(入力S_賃料!G16=0,"-",入力S_賃料!G16)</f>
        <v>#REF!</v>
      </c>
      <c r="I19" s="1062" t="e">
        <f>IF(入力S_賃料!H16=0,"-",入力S_賃料!H16)</f>
        <v>#REF!</v>
      </c>
      <c r="J19" s="1095" t="s">
        <v>86</v>
      </c>
      <c r="K19" s="1107" t="s">
        <v>86</v>
      </c>
      <c r="L19" s="1122" t="s">
        <v>86</v>
      </c>
      <c r="M19" s="1133" t="e">
        <f>IF(入力S_賃料!N16=0,"-",入力S_賃料!N16)</f>
        <v>#REF!</v>
      </c>
      <c r="N19" s="1143" t="e">
        <f>IF(入力S_賃料!O16=0,"-",入力S_賃料!O16)</f>
        <v>#REF!</v>
      </c>
      <c r="O19" s="1122" t="e">
        <f>IF(入力S_賃料!P16=0,"-",入力S_賃料!P16)</f>
        <v>#REF!</v>
      </c>
      <c r="P19" s="1133" t="e">
        <f>IF(入力S_賃料!Q16=0,"-",入力S_賃料!Q16)</f>
        <v>#REF!</v>
      </c>
      <c r="Q19" s="1143" t="e">
        <f>IF(入力S_賃料!R16=0,"-",入力S_賃料!R16)</f>
        <v>#REF!</v>
      </c>
      <c r="R19" s="1122" t="e">
        <f>IF(入力S_賃料!S16=0,"-",入力S_賃料!S16)</f>
        <v>#REF!</v>
      </c>
    </row>
    <row r="20" spans="1:18" s="1010" customFormat="1" ht="27" hidden="1" customHeight="1" outlineLevel="1">
      <c r="A20" s="1014"/>
      <c r="B20" s="1023">
        <v>10</v>
      </c>
      <c r="C20" s="1034" t="e">
        <f>IF(入力S_賃料!B17=0,"-",入力S_賃料!B17)</f>
        <v>#REF!</v>
      </c>
      <c r="D20" s="1034" t="e">
        <f>IF(入力S_賃料!C17=0,"-",入力S_賃料!C17)</f>
        <v>#REF!</v>
      </c>
      <c r="E20" s="1034" t="e">
        <f>IF(入力S_賃料!D17=0,"-",入力S_賃料!D17)</f>
        <v>#REF!</v>
      </c>
      <c r="F20" s="1063" t="e">
        <f>IF(入力S_賃料!E17=0,"-",入力S_賃料!E17)</f>
        <v>#REF!</v>
      </c>
      <c r="G20" s="1076" t="e">
        <f>IF(INDEX(#REF!,$B20)=0,"-",INDEX(#REF!,$B20))</f>
        <v>#REF!</v>
      </c>
      <c r="H20" s="1063" t="e">
        <f>IF(入力S_賃料!G17=0,"-",入力S_賃料!G17)</f>
        <v>#REF!</v>
      </c>
      <c r="I20" s="1063" t="e">
        <f>IF(入力S_賃料!H17=0,"-",入力S_賃料!H17)</f>
        <v>#REF!</v>
      </c>
      <c r="J20" s="1096" t="s">
        <v>86</v>
      </c>
      <c r="K20" s="1108" t="s">
        <v>86</v>
      </c>
      <c r="L20" s="1123" t="s">
        <v>86</v>
      </c>
      <c r="M20" s="1134" t="e">
        <f>IF(入力S_賃料!N17=0,"-",入力S_賃料!N17)</f>
        <v>#REF!</v>
      </c>
      <c r="N20" s="1144" t="e">
        <f>IF(入力S_賃料!O17=0,"-",入力S_賃料!O17)</f>
        <v>#REF!</v>
      </c>
      <c r="O20" s="1123" t="e">
        <f>IF(入力S_賃料!P17=0,"-",入力S_賃料!P17)</f>
        <v>#REF!</v>
      </c>
      <c r="P20" s="1134" t="e">
        <f>IF(入力S_賃料!Q17=0,"-",入力S_賃料!Q17)</f>
        <v>#REF!</v>
      </c>
      <c r="Q20" s="1144" t="e">
        <f>IF(入力S_賃料!R17=0,"-",入力S_賃料!R17)</f>
        <v>#REF!</v>
      </c>
      <c r="R20" s="1123" t="e">
        <f>IF(入力S_賃料!S17=0,"-",入力S_賃料!S17)</f>
        <v>#REF!</v>
      </c>
    </row>
    <row r="21" spans="1:18" s="1010" customFormat="1" ht="27" customHeight="1" collapsed="1">
      <c r="A21" s="1014"/>
      <c r="B21" s="1022" t="s">
        <v>221</v>
      </c>
      <c r="C21" s="1035" t="s">
        <v>135</v>
      </c>
      <c r="D21" s="1046"/>
      <c r="E21" s="1053" t="e">
        <f>入力S_賃料!D18</f>
        <v>#REF!</v>
      </c>
      <c r="F21" s="1064" t="e">
        <f>IF(入力S_賃料!E18=0,"-",入力S_賃料!E18)</f>
        <v>#REF!</v>
      </c>
      <c r="G21" s="1077"/>
      <c r="H21" s="1064" t="e">
        <f>IF(入力S_賃料!G18=0,"-",入力S_賃料!G18)</f>
        <v>#REF!</v>
      </c>
      <c r="I21" s="1064" t="e">
        <f>IF(入力S_賃料!H18=0,"-",入力S_賃料!H18)</f>
        <v>#REF!</v>
      </c>
      <c r="J21" s="1097" t="s">
        <v>86</v>
      </c>
      <c r="K21" s="1109" t="s">
        <v>86</v>
      </c>
      <c r="L21" s="1124" t="s">
        <v>86</v>
      </c>
      <c r="M21" s="1135" t="str">
        <f>IF(入力S_賃料!N18=0,"-",入力S_賃料!N18)</f>
        <v>-</v>
      </c>
      <c r="N21" s="1145" t="str">
        <f>IF(入力S_賃料!O18=0,"-",入力S_賃料!O18)</f>
        <v>-</v>
      </c>
      <c r="O21" s="1124" t="e">
        <f>IF(入力S_賃料!P18=0,"-",入力S_賃料!P18)</f>
        <v>#REF!</v>
      </c>
      <c r="P21" s="1135" t="str">
        <f>IF(入力S_賃料!Q18=0,"-",入力S_賃料!Q18)</f>
        <v>-</v>
      </c>
      <c r="Q21" s="1145" t="str">
        <f>IF(入力S_賃料!R18=0,"-",入力S_賃料!R18)</f>
        <v>-</v>
      </c>
      <c r="R21" s="1160" t="e">
        <f>IF(入力S_賃料!S18=0,"-",入力S_賃料!S18)</f>
        <v>#REF!</v>
      </c>
    </row>
    <row r="22" spans="1:18" s="1011" customFormat="1" ht="15.95" customHeight="1">
      <c r="A22" s="1014"/>
      <c r="C22" s="1011" t="s">
        <v>319</v>
      </c>
      <c r="D22" s="1009"/>
      <c r="E22" s="1054"/>
      <c r="G22" s="1078"/>
      <c r="H22" s="1054"/>
      <c r="I22" s="1054"/>
    </row>
    <row r="23" spans="1:18" s="1011" customFormat="1" ht="15.95" customHeight="1">
      <c r="A23" s="1014"/>
      <c r="C23" s="1011" t="s">
        <v>104</v>
      </c>
      <c r="E23" s="1054"/>
      <c r="H23" s="1054"/>
      <c r="I23" s="1054"/>
    </row>
    <row r="24" spans="1:18" ht="44.25" customHeight="1">
      <c r="A24" s="1014"/>
      <c r="C24" s="705"/>
    </row>
    <row r="25" spans="1:18" s="1010" customFormat="1" ht="27" customHeight="1">
      <c r="A25" s="1014"/>
      <c r="C25" s="1036" t="s">
        <v>199</v>
      </c>
      <c r="D25" s="1047" t="s">
        <v>311</v>
      </c>
      <c r="E25" s="1055"/>
      <c r="F25" s="1065"/>
      <c r="G25" s="1079" t="s">
        <v>100</v>
      </c>
      <c r="H25" s="1079"/>
      <c r="I25" s="1055" t="s">
        <v>312</v>
      </c>
      <c r="J25" s="1055"/>
      <c r="K25" s="1055"/>
      <c r="L25" s="1055"/>
      <c r="M25" s="1055"/>
      <c r="N25" s="1055"/>
      <c r="O25" s="1055"/>
      <c r="P25" s="1156" t="s">
        <v>62</v>
      </c>
      <c r="Q25" s="1156"/>
      <c r="R25" s="1161"/>
    </row>
    <row r="26" spans="1:18" s="1012" customFormat="1" ht="30" hidden="1" customHeight="1" outlineLevel="1">
      <c r="A26" s="1014"/>
      <c r="C26" s="1037"/>
      <c r="D26" s="1048"/>
      <c r="E26" s="1056"/>
      <c r="F26" s="1066"/>
      <c r="G26" s="1080"/>
      <c r="H26" s="1080"/>
      <c r="I26" s="1088"/>
      <c r="J26" s="1098"/>
      <c r="K26" s="1110"/>
      <c r="L26" s="1125"/>
      <c r="M26" s="1136"/>
      <c r="N26" s="1146"/>
      <c r="O26" s="1152"/>
      <c r="P26" s="978"/>
      <c r="Q26" s="978"/>
      <c r="R26" s="1162"/>
    </row>
    <row r="27" spans="1:18" s="1012" customFormat="1" ht="30" customHeight="1" collapsed="1">
      <c r="A27" s="1014"/>
      <c r="C27" s="1037">
        <f>入力S_賃料!N8</f>
        <v>0</v>
      </c>
      <c r="D27" s="1048" t="s">
        <v>230</v>
      </c>
      <c r="E27" s="1056">
        <f t="shared" ref="E27:E37" si="0">C27+1</f>
        <v>1</v>
      </c>
      <c r="F27" s="1066">
        <f>IF(AND(MONTH(I5)&gt;=1,MONTH(I5)&lt;=3),3,2)</f>
        <v>3</v>
      </c>
      <c r="G27" s="1080" t="e">
        <f>入力S_賃料!P18</f>
        <v>#REF!</v>
      </c>
      <c r="H27" s="1080"/>
      <c r="I27" s="1089" t="str">
        <f>D27</f>
        <v>令和</v>
      </c>
      <c r="J27" s="1099">
        <f>DATE(YEAR(入力S_賃料!L8),1,1)</f>
        <v>1</v>
      </c>
      <c r="K27" s="1111">
        <f>MONTH(入力S_賃料!L8)</f>
        <v>1</v>
      </c>
      <c r="L27" s="1126" t="s">
        <v>13</v>
      </c>
      <c r="M27" s="1137" t="str">
        <f>$D$27</f>
        <v>令和</v>
      </c>
      <c r="N27" s="1147">
        <f t="shared" ref="N27:N36" si="1">C27+1</f>
        <v>1</v>
      </c>
      <c r="O27" s="1112">
        <v>3</v>
      </c>
      <c r="P27" s="978">
        <f>入力S_賃料!O8</f>
        <v>0</v>
      </c>
      <c r="Q27" s="978"/>
      <c r="R27" s="1162"/>
    </row>
    <row r="28" spans="1:18" s="1012" customFormat="1" ht="30" customHeight="1">
      <c r="A28" s="1015"/>
      <c r="C28" s="1037">
        <f t="shared" ref="C28:C36" si="2">$C$27+ROW()-ROW($C$27)</f>
        <v>1</v>
      </c>
      <c r="D28" s="1048" t="str">
        <f t="shared" ref="D28:D37" si="3">$D$27</f>
        <v>令和</v>
      </c>
      <c r="E28" s="1056">
        <f t="shared" si="0"/>
        <v>2</v>
      </c>
      <c r="F28" s="1066">
        <v>2</v>
      </c>
      <c r="G28" s="1080" t="e">
        <f>入力S_賃料!$G$18</f>
        <v>#REF!</v>
      </c>
      <c r="H28" s="1080"/>
      <c r="I28" s="1088" t="str">
        <f t="shared" ref="I28:I37" si="4">$D$27</f>
        <v>令和</v>
      </c>
      <c r="J28" s="1098">
        <f t="shared" ref="J28:J37" si="5">C28</f>
        <v>1</v>
      </c>
      <c r="K28" s="1112">
        <v>4</v>
      </c>
      <c r="L28" s="1126" t="s">
        <v>13</v>
      </c>
      <c r="M28" s="1137" t="str">
        <f t="shared" ref="M28:M37" si="6">D28</f>
        <v>令和</v>
      </c>
      <c r="N28" s="1147">
        <f t="shared" si="1"/>
        <v>2</v>
      </c>
      <c r="O28" s="1112">
        <f t="shared" ref="O28:O36" si="7">$O$27</f>
        <v>3</v>
      </c>
      <c r="P28" s="978"/>
      <c r="Q28" s="978"/>
      <c r="R28" s="1162"/>
    </row>
    <row r="29" spans="1:18" s="1013" customFormat="1" ht="30" customHeight="1">
      <c r="A29" s="1016"/>
      <c r="C29" s="1038">
        <f t="shared" si="2"/>
        <v>2</v>
      </c>
      <c r="D29" s="1049" t="str">
        <f t="shared" si="3"/>
        <v>令和</v>
      </c>
      <c r="E29" s="1057">
        <f t="shared" si="0"/>
        <v>3</v>
      </c>
      <c r="F29" s="1067">
        <f t="shared" ref="F29:F37" si="8">$F$28</f>
        <v>2</v>
      </c>
      <c r="G29" s="1081" t="e">
        <f>入力S_賃料!$G$18</f>
        <v>#REF!</v>
      </c>
      <c r="H29" s="1081"/>
      <c r="I29" s="1090" t="str">
        <f t="shared" si="4"/>
        <v>令和</v>
      </c>
      <c r="J29" s="1100">
        <f t="shared" si="5"/>
        <v>2</v>
      </c>
      <c r="K29" s="1113">
        <f t="shared" ref="K29:K37" si="9">$K$28</f>
        <v>4</v>
      </c>
      <c r="L29" s="1127" t="s">
        <v>13</v>
      </c>
      <c r="M29" s="1138" t="str">
        <f t="shared" si="6"/>
        <v>令和</v>
      </c>
      <c r="N29" s="1148">
        <f t="shared" si="1"/>
        <v>3</v>
      </c>
      <c r="O29" s="1113">
        <f t="shared" si="7"/>
        <v>3</v>
      </c>
      <c r="P29" s="1157"/>
      <c r="Q29" s="1157"/>
      <c r="R29" s="1163"/>
    </row>
    <row r="30" spans="1:18" s="1013" customFormat="1" ht="30" customHeight="1">
      <c r="A30" s="1016"/>
      <c r="C30" s="1038">
        <f t="shared" si="2"/>
        <v>3</v>
      </c>
      <c r="D30" s="1049" t="str">
        <f t="shared" si="3"/>
        <v>令和</v>
      </c>
      <c r="E30" s="1057">
        <f t="shared" si="0"/>
        <v>4</v>
      </c>
      <c r="F30" s="1067">
        <f t="shared" si="8"/>
        <v>2</v>
      </c>
      <c r="G30" s="1081" t="e">
        <f>入力S_賃料!$G$18</f>
        <v>#REF!</v>
      </c>
      <c r="H30" s="1081"/>
      <c r="I30" s="1090" t="str">
        <f t="shared" si="4"/>
        <v>令和</v>
      </c>
      <c r="J30" s="1100">
        <f t="shared" si="5"/>
        <v>3</v>
      </c>
      <c r="K30" s="1113">
        <f t="shared" si="9"/>
        <v>4</v>
      </c>
      <c r="L30" s="1127" t="s">
        <v>13</v>
      </c>
      <c r="M30" s="1138" t="str">
        <f t="shared" si="6"/>
        <v>令和</v>
      </c>
      <c r="N30" s="1148">
        <f t="shared" si="1"/>
        <v>4</v>
      </c>
      <c r="O30" s="1113">
        <f t="shared" si="7"/>
        <v>3</v>
      </c>
      <c r="P30" s="1157"/>
      <c r="Q30" s="1157"/>
      <c r="R30" s="1163"/>
    </row>
    <row r="31" spans="1:18" s="1013" customFormat="1" ht="30" customHeight="1">
      <c r="A31" s="1016"/>
      <c r="C31" s="1038">
        <f t="shared" si="2"/>
        <v>4</v>
      </c>
      <c r="D31" s="1049" t="str">
        <f t="shared" si="3"/>
        <v>令和</v>
      </c>
      <c r="E31" s="1057">
        <f t="shared" si="0"/>
        <v>5</v>
      </c>
      <c r="F31" s="1067">
        <f t="shared" si="8"/>
        <v>2</v>
      </c>
      <c r="G31" s="1081" t="e">
        <f>入力S_賃料!$G$18</f>
        <v>#REF!</v>
      </c>
      <c r="H31" s="1081"/>
      <c r="I31" s="1090" t="str">
        <f t="shared" si="4"/>
        <v>令和</v>
      </c>
      <c r="J31" s="1100">
        <f t="shared" si="5"/>
        <v>4</v>
      </c>
      <c r="K31" s="1113">
        <f t="shared" si="9"/>
        <v>4</v>
      </c>
      <c r="L31" s="1127" t="s">
        <v>13</v>
      </c>
      <c r="M31" s="1138" t="str">
        <f t="shared" si="6"/>
        <v>令和</v>
      </c>
      <c r="N31" s="1148">
        <f t="shared" si="1"/>
        <v>5</v>
      </c>
      <c r="O31" s="1113">
        <f t="shared" si="7"/>
        <v>3</v>
      </c>
      <c r="P31" s="1157"/>
      <c r="Q31" s="1157"/>
      <c r="R31" s="1163"/>
    </row>
    <row r="32" spans="1:18" s="1013" customFormat="1" ht="30" customHeight="1">
      <c r="A32" s="1016"/>
      <c r="C32" s="1038">
        <f t="shared" si="2"/>
        <v>5</v>
      </c>
      <c r="D32" s="1049" t="str">
        <f t="shared" si="3"/>
        <v>令和</v>
      </c>
      <c r="E32" s="1057">
        <f t="shared" si="0"/>
        <v>6</v>
      </c>
      <c r="F32" s="1067">
        <f t="shared" si="8"/>
        <v>2</v>
      </c>
      <c r="G32" s="1081" t="e">
        <f>入力S_賃料!$G$18</f>
        <v>#REF!</v>
      </c>
      <c r="H32" s="1081"/>
      <c r="I32" s="1090" t="str">
        <f t="shared" si="4"/>
        <v>令和</v>
      </c>
      <c r="J32" s="1100">
        <f t="shared" si="5"/>
        <v>5</v>
      </c>
      <c r="K32" s="1113">
        <f t="shared" si="9"/>
        <v>4</v>
      </c>
      <c r="L32" s="1127" t="s">
        <v>13</v>
      </c>
      <c r="M32" s="1138" t="str">
        <f t="shared" si="6"/>
        <v>令和</v>
      </c>
      <c r="N32" s="1148">
        <f t="shared" si="1"/>
        <v>6</v>
      </c>
      <c r="O32" s="1113">
        <f t="shared" si="7"/>
        <v>3</v>
      </c>
      <c r="P32" s="1157"/>
      <c r="Q32" s="1157"/>
      <c r="R32" s="1163"/>
    </row>
    <row r="33" spans="1:22" s="1013" customFormat="1" ht="30" customHeight="1">
      <c r="A33" s="1016"/>
      <c r="C33" s="1038">
        <f t="shared" si="2"/>
        <v>6</v>
      </c>
      <c r="D33" s="1049" t="str">
        <f t="shared" si="3"/>
        <v>令和</v>
      </c>
      <c r="E33" s="1057">
        <f t="shared" si="0"/>
        <v>7</v>
      </c>
      <c r="F33" s="1067">
        <f t="shared" si="8"/>
        <v>2</v>
      </c>
      <c r="G33" s="1081" t="e">
        <f>入力S_賃料!$G$18</f>
        <v>#REF!</v>
      </c>
      <c r="H33" s="1081"/>
      <c r="I33" s="1090" t="str">
        <f t="shared" si="4"/>
        <v>令和</v>
      </c>
      <c r="J33" s="1100">
        <f t="shared" si="5"/>
        <v>6</v>
      </c>
      <c r="K33" s="1113">
        <f t="shared" si="9"/>
        <v>4</v>
      </c>
      <c r="L33" s="1127" t="s">
        <v>13</v>
      </c>
      <c r="M33" s="1138" t="str">
        <f t="shared" si="6"/>
        <v>令和</v>
      </c>
      <c r="N33" s="1148">
        <f t="shared" si="1"/>
        <v>7</v>
      </c>
      <c r="O33" s="1113">
        <f t="shared" si="7"/>
        <v>3</v>
      </c>
      <c r="P33" s="1157"/>
      <c r="Q33" s="1157"/>
      <c r="R33" s="1163"/>
    </row>
    <row r="34" spans="1:22" s="1013" customFormat="1" ht="30" customHeight="1">
      <c r="A34" s="1016"/>
      <c r="C34" s="1038">
        <f t="shared" si="2"/>
        <v>7</v>
      </c>
      <c r="D34" s="1049" t="str">
        <f t="shared" si="3"/>
        <v>令和</v>
      </c>
      <c r="E34" s="1057">
        <f t="shared" si="0"/>
        <v>8</v>
      </c>
      <c r="F34" s="1067">
        <f t="shared" si="8"/>
        <v>2</v>
      </c>
      <c r="G34" s="1081" t="e">
        <f>入力S_賃料!$G$18</f>
        <v>#REF!</v>
      </c>
      <c r="H34" s="1081"/>
      <c r="I34" s="1090" t="str">
        <f t="shared" si="4"/>
        <v>令和</v>
      </c>
      <c r="J34" s="1100">
        <f t="shared" si="5"/>
        <v>7</v>
      </c>
      <c r="K34" s="1113">
        <f t="shared" si="9"/>
        <v>4</v>
      </c>
      <c r="L34" s="1127" t="s">
        <v>13</v>
      </c>
      <c r="M34" s="1138" t="str">
        <f t="shared" si="6"/>
        <v>令和</v>
      </c>
      <c r="N34" s="1148">
        <f t="shared" si="1"/>
        <v>8</v>
      </c>
      <c r="O34" s="1113">
        <f t="shared" si="7"/>
        <v>3</v>
      </c>
      <c r="P34" s="1157"/>
      <c r="Q34" s="1157"/>
      <c r="R34" s="1163"/>
    </row>
    <row r="35" spans="1:22" s="1013" customFormat="1" ht="30" customHeight="1">
      <c r="A35" s="1016"/>
      <c r="C35" s="1038">
        <f t="shared" si="2"/>
        <v>8</v>
      </c>
      <c r="D35" s="1049" t="str">
        <f t="shared" si="3"/>
        <v>令和</v>
      </c>
      <c r="E35" s="1057">
        <f t="shared" si="0"/>
        <v>9</v>
      </c>
      <c r="F35" s="1067">
        <f t="shared" si="8"/>
        <v>2</v>
      </c>
      <c r="G35" s="1081" t="e">
        <f>入力S_賃料!$G$18</f>
        <v>#REF!</v>
      </c>
      <c r="H35" s="1081"/>
      <c r="I35" s="1090" t="str">
        <f t="shared" si="4"/>
        <v>令和</v>
      </c>
      <c r="J35" s="1100">
        <f t="shared" si="5"/>
        <v>8</v>
      </c>
      <c r="K35" s="1113">
        <f t="shared" si="9"/>
        <v>4</v>
      </c>
      <c r="L35" s="1127" t="s">
        <v>13</v>
      </c>
      <c r="M35" s="1138" t="str">
        <f t="shared" si="6"/>
        <v>令和</v>
      </c>
      <c r="N35" s="1148">
        <f t="shared" si="1"/>
        <v>9</v>
      </c>
      <c r="O35" s="1113">
        <f t="shared" si="7"/>
        <v>3</v>
      </c>
      <c r="P35" s="1157"/>
      <c r="Q35" s="1157"/>
      <c r="R35" s="1163"/>
    </row>
    <row r="36" spans="1:22" s="1013" customFormat="1" ht="30" customHeight="1">
      <c r="A36" s="1016"/>
      <c r="C36" s="1038">
        <f t="shared" si="2"/>
        <v>9</v>
      </c>
      <c r="D36" s="1049" t="str">
        <f t="shared" si="3"/>
        <v>令和</v>
      </c>
      <c r="E36" s="1057">
        <f t="shared" si="0"/>
        <v>10</v>
      </c>
      <c r="F36" s="1067">
        <f t="shared" si="8"/>
        <v>2</v>
      </c>
      <c r="G36" s="1081" t="e">
        <f>入力S_賃料!$G$18</f>
        <v>#REF!</v>
      </c>
      <c r="H36" s="1081"/>
      <c r="I36" s="1090" t="str">
        <f t="shared" si="4"/>
        <v>令和</v>
      </c>
      <c r="J36" s="1100">
        <f t="shared" si="5"/>
        <v>9</v>
      </c>
      <c r="K36" s="1113">
        <f t="shared" si="9"/>
        <v>4</v>
      </c>
      <c r="L36" s="1127" t="s">
        <v>13</v>
      </c>
      <c r="M36" s="1138" t="str">
        <f t="shared" si="6"/>
        <v>令和</v>
      </c>
      <c r="N36" s="1148">
        <f t="shared" si="1"/>
        <v>10</v>
      </c>
      <c r="O36" s="1113">
        <f t="shared" si="7"/>
        <v>3</v>
      </c>
      <c r="P36" s="1157"/>
      <c r="Q36" s="1157"/>
      <c r="R36" s="1163"/>
    </row>
    <row r="37" spans="1:22" s="1012" customFormat="1" ht="30" customHeight="1">
      <c r="A37" s="1017" t="s">
        <v>226</v>
      </c>
      <c r="C37" s="1037">
        <f>入力S_賃料!Q8</f>
        <v>0</v>
      </c>
      <c r="D37" s="1048" t="str">
        <f t="shared" si="3"/>
        <v>令和</v>
      </c>
      <c r="E37" s="1056">
        <f t="shared" si="0"/>
        <v>1</v>
      </c>
      <c r="F37" s="1066">
        <f t="shared" si="8"/>
        <v>2</v>
      </c>
      <c r="G37" s="1080" t="e">
        <f>入力S_賃料!S18</f>
        <v>#REF!</v>
      </c>
      <c r="H37" s="1080"/>
      <c r="I37" s="1088" t="str">
        <f t="shared" si="4"/>
        <v>令和</v>
      </c>
      <c r="J37" s="1098">
        <f t="shared" si="5"/>
        <v>0</v>
      </c>
      <c r="K37" s="1112">
        <f t="shared" si="9"/>
        <v>4</v>
      </c>
      <c r="L37" s="1126" t="s">
        <v>13</v>
      </c>
      <c r="M37" s="1139" t="str">
        <f t="shared" si="6"/>
        <v>令和</v>
      </c>
      <c r="N37" s="1149">
        <f>DATE(YEAR(入力S_賃料!M8),1,1)</f>
        <v>1</v>
      </c>
      <c r="O37" s="1153">
        <f>MONTH(入力S_賃料!M8)</f>
        <v>1</v>
      </c>
      <c r="P37" s="978">
        <f>入力S_賃料!R8</f>
        <v>0</v>
      </c>
      <c r="Q37" s="978"/>
      <c r="R37" s="1162"/>
    </row>
    <row r="38" spans="1:22" s="1012" customFormat="1" ht="27" customHeight="1">
      <c r="A38" s="1017"/>
      <c r="C38" s="1039" t="s">
        <v>135</v>
      </c>
      <c r="D38" s="1050"/>
      <c r="E38" s="1050"/>
      <c r="F38" s="1068"/>
      <c r="G38" s="1082" t="e">
        <f>IF(SUBTOTAL(109,G27:H37)=入力S_賃料!K18,SUBTOTAL(109,G27:H37),"×")</f>
        <v>#REF!</v>
      </c>
      <c r="H38" s="1082"/>
      <c r="I38" s="1050"/>
      <c r="J38" s="1101"/>
      <c r="K38" s="1114"/>
      <c r="L38" s="1101"/>
      <c r="M38" s="1101"/>
      <c r="N38" s="1050"/>
      <c r="O38" s="1050"/>
      <c r="P38" s="1158" t="e">
        <f>"計"&amp;入力S_賃料!I18&amp;"年"&amp;IF(入力S_賃料!J18=0,"",入力S_賃料!J18&amp;"ヶ月")</f>
        <v>#REF!</v>
      </c>
      <c r="Q38" s="1158"/>
      <c r="R38" s="1164"/>
    </row>
    <row r="39" spans="1:22" ht="21.95" hidden="1" customHeight="1" outlineLevel="1">
      <c r="A39" s="1017"/>
      <c r="C39" s="1040" t="s">
        <v>383</v>
      </c>
    </row>
    <row r="40" spans="1:22" ht="21.95" hidden="1" customHeight="1" outlineLevel="1">
      <c r="A40" s="1017"/>
      <c r="C40" s="1041">
        <f>入力S_賃料!AF11</f>
        <v>0</v>
      </c>
      <c r="D40" s="1051"/>
      <c r="E40" s="1051"/>
      <c r="F40" s="1051"/>
      <c r="G40" s="1051"/>
      <c r="H40" s="1051"/>
      <c r="I40" s="1051"/>
      <c r="J40" s="1051"/>
      <c r="K40" s="1051"/>
      <c r="L40" s="1051"/>
      <c r="M40" s="1051"/>
      <c r="N40" s="1051"/>
      <c r="O40" s="1051"/>
      <c r="P40" s="1051"/>
      <c r="Q40" s="1051"/>
      <c r="R40" s="1165"/>
    </row>
    <row r="41" spans="1:22" ht="21.95" hidden="1" customHeight="1" outlineLevel="1">
      <c r="A41" s="1017"/>
      <c r="C41" s="1042"/>
      <c r="D41" s="1052"/>
      <c r="E41" s="1052"/>
      <c r="F41" s="1052"/>
      <c r="G41" s="1052"/>
      <c r="H41" s="1052"/>
      <c r="I41" s="1052"/>
      <c r="J41" s="1052"/>
      <c r="K41" s="1052"/>
      <c r="L41" s="1052"/>
      <c r="M41" s="1052"/>
      <c r="N41" s="1052"/>
      <c r="O41" s="1052"/>
      <c r="P41" s="1052"/>
      <c r="Q41" s="1052"/>
      <c r="R41" s="1166"/>
    </row>
    <row r="42" spans="1:22" ht="39" customHeight="1" collapsed="1">
      <c r="A42" s="1017"/>
    </row>
    <row r="43" spans="1:22" s="698" customFormat="1">
      <c r="A43" s="696"/>
      <c r="B43" s="696"/>
      <c r="C43" s="696"/>
      <c r="D43" s="696"/>
      <c r="E43" s="696"/>
      <c r="G43" s="699"/>
      <c r="J43" s="696"/>
      <c r="K43" s="696"/>
      <c r="L43" s="696"/>
      <c r="M43" s="696"/>
      <c r="N43" s="696"/>
      <c r="O43" s="696"/>
      <c r="P43" s="696"/>
      <c r="Q43" s="696"/>
      <c r="R43" s="696"/>
      <c r="S43" s="696"/>
      <c r="T43" s="696"/>
      <c r="U43" s="696"/>
      <c r="V43" s="696"/>
    </row>
    <row r="44" spans="1:22" s="698" customFormat="1">
      <c r="A44" s="696"/>
      <c r="B44" s="696"/>
      <c r="C44" s="696"/>
      <c r="D44" s="696"/>
      <c r="E44" s="696"/>
      <c r="G44" s="699"/>
      <c r="J44" s="696"/>
      <c r="K44" s="696"/>
      <c r="L44" s="696"/>
      <c r="M44" s="696"/>
      <c r="N44" s="696"/>
      <c r="O44" s="696"/>
      <c r="P44" s="696"/>
      <c r="Q44" s="696"/>
      <c r="R44" s="696"/>
      <c r="S44" s="696"/>
      <c r="T44" s="696"/>
      <c r="U44" s="696"/>
      <c r="V44" s="696"/>
    </row>
  </sheetData>
  <sheetProtection sheet="1" formatCells="0" formatColumns="0" formatRows="0" insertRows="0" deleteRows="0"/>
  <mergeCells count="50">
    <mergeCell ref="D3:F3"/>
    <mergeCell ref="G5:H5"/>
    <mergeCell ref="I5:K5"/>
    <mergeCell ref="M5:O5"/>
    <mergeCell ref="C7:R7"/>
    <mergeCell ref="C21:D21"/>
    <mergeCell ref="D25:F25"/>
    <mergeCell ref="G25:H25"/>
    <mergeCell ref="I25:O25"/>
    <mergeCell ref="P25:R25"/>
    <mergeCell ref="G26:H26"/>
    <mergeCell ref="P26:R26"/>
    <mergeCell ref="G27:H27"/>
    <mergeCell ref="P27:R27"/>
    <mergeCell ref="G28:H28"/>
    <mergeCell ref="P28:R28"/>
    <mergeCell ref="G29:H29"/>
    <mergeCell ref="P29:R29"/>
    <mergeCell ref="G30:H30"/>
    <mergeCell ref="P30:R30"/>
    <mergeCell ref="G31:H31"/>
    <mergeCell ref="P31:R31"/>
    <mergeCell ref="G32:H32"/>
    <mergeCell ref="P32:R32"/>
    <mergeCell ref="G33:H33"/>
    <mergeCell ref="P33:R33"/>
    <mergeCell ref="G34:H34"/>
    <mergeCell ref="P34:R34"/>
    <mergeCell ref="G35:H35"/>
    <mergeCell ref="P35:R35"/>
    <mergeCell ref="G36:H36"/>
    <mergeCell ref="P36:R36"/>
    <mergeCell ref="G37:H37"/>
    <mergeCell ref="P37:R37"/>
    <mergeCell ref="C38:F38"/>
    <mergeCell ref="G38:H38"/>
    <mergeCell ref="P38:R38"/>
    <mergeCell ref="D4:F5"/>
    <mergeCell ref="C8:C10"/>
    <mergeCell ref="D8:D10"/>
    <mergeCell ref="E8:E10"/>
    <mergeCell ref="F8:F9"/>
    <mergeCell ref="G8:G9"/>
    <mergeCell ref="H8:H9"/>
    <mergeCell ref="I8:I9"/>
    <mergeCell ref="T10:T11"/>
    <mergeCell ref="V10:V11"/>
    <mergeCell ref="A37:A42"/>
    <mergeCell ref="C40:R41"/>
    <mergeCell ref="A1:A27"/>
  </mergeCells>
  <phoneticPr fontId="23"/>
  <printOptions horizontalCentered="1"/>
  <pageMargins left="0.59055118110236227" right="0.39370078740157483" top="0.78740157480314965" bottom="0.74803149606299213"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L42"/>
  <sheetViews>
    <sheetView showGridLines="0" showZeros="0" view="pageBreakPreview" topLeftCell="A7" zoomScale="90" zoomScaleSheetLayoutView="90" workbookViewId="0">
      <selection activeCell="O9" sqref="O9:AC10"/>
    </sheetView>
  </sheetViews>
  <sheetFormatPr defaultRowHeight="18.75" customHeight="1"/>
  <cols>
    <col min="1" max="1" width="6.75" style="702" customWidth="1"/>
    <col min="2" max="2" width="9.125" style="702" customWidth="1"/>
    <col min="3" max="3" width="11.875" style="702" customWidth="1"/>
    <col min="4" max="4" width="3.5" style="702" customWidth="1"/>
    <col min="5" max="5" width="16.625" style="702" customWidth="1"/>
    <col min="6" max="6" width="6.5" style="702" customWidth="1"/>
    <col min="7" max="7" width="16.625" style="702" customWidth="1"/>
    <col min="8" max="8" width="6.75" style="702" customWidth="1"/>
    <col min="9" max="9" width="20.125" style="702" customWidth="1"/>
    <col min="10" max="11" width="9.125" style="702" customWidth="1"/>
    <col min="12" max="12" width="13.5" style="702" customWidth="1"/>
    <col min="13" max="257" width="9" style="702" customWidth="1"/>
    <col min="258" max="258" width="9.125" style="702" bestFit="1" customWidth="1"/>
    <col min="259" max="259" width="17.375" style="702" customWidth="1"/>
    <col min="260" max="261" width="9" style="702" customWidth="1"/>
    <col min="262" max="264" width="9.125" style="702" bestFit="1" customWidth="1"/>
    <col min="265" max="265" width="9.125" style="702" customWidth="1"/>
    <col min="266" max="266" width="9.125" style="702" bestFit="1" customWidth="1"/>
    <col min="267" max="267" width="9.125" style="702" customWidth="1"/>
    <col min="268" max="268" width="13.5" style="702" customWidth="1"/>
    <col min="269" max="513" width="9" style="702" customWidth="1"/>
    <col min="514" max="514" width="9.125" style="702" bestFit="1" customWidth="1"/>
    <col min="515" max="515" width="17.375" style="702" customWidth="1"/>
    <col min="516" max="517" width="9" style="702" customWidth="1"/>
    <col min="518" max="520" width="9.125" style="702" bestFit="1" customWidth="1"/>
    <col min="521" max="521" width="9.125" style="702" customWidth="1"/>
    <col min="522" max="522" width="9.125" style="702" bestFit="1" customWidth="1"/>
    <col min="523" max="523" width="9.125" style="702" customWidth="1"/>
    <col min="524" max="524" width="13.5" style="702" customWidth="1"/>
    <col min="525" max="769" width="9" style="702" customWidth="1"/>
    <col min="770" max="770" width="9.125" style="702" bestFit="1" customWidth="1"/>
    <col min="771" max="771" width="17.375" style="702" customWidth="1"/>
    <col min="772" max="773" width="9" style="702" customWidth="1"/>
    <col min="774" max="776" width="9.125" style="702" bestFit="1" customWidth="1"/>
    <col min="777" max="777" width="9.125" style="702" customWidth="1"/>
    <col min="778" max="778" width="9.125" style="702" bestFit="1" customWidth="1"/>
    <col min="779" max="779" width="9.125" style="702" customWidth="1"/>
    <col min="780" max="780" width="13.5" style="702" customWidth="1"/>
    <col min="781" max="1025" width="9" style="702" customWidth="1"/>
    <col min="1026" max="1026" width="9.125" style="702" bestFit="1" customWidth="1"/>
    <col min="1027" max="1027" width="17.375" style="702" customWidth="1"/>
    <col min="1028" max="1029" width="9" style="702" customWidth="1"/>
    <col min="1030" max="1032" width="9.125" style="702" bestFit="1" customWidth="1"/>
    <col min="1033" max="1033" width="9.125" style="702" customWidth="1"/>
    <col min="1034" max="1034" width="9.125" style="702" bestFit="1" customWidth="1"/>
    <col min="1035" max="1035" width="9.125" style="702" customWidth="1"/>
    <col min="1036" max="1036" width="13.5" style="702" customWidth="1"/>
    <col min="1037" max="1281" width="9" style="702" customWidth="1"/>
    <col min="1282" max="1282" width="9.125" style="702" bestFit="1" customWidth="1"/>
    <col min="1283" max="1283" width="17.375" style="702" customWidth="1"/>
    <col min="1284" max="1285" width="9" style="702" customWidth="1"/>
    <col min="1286" max="1288" width="9.125" style="702" bestFit="1" customWidth="1"/>
    <col min="1289" max="1289" width="9.125" style="702" customWidth="1"/>
    <col min="1290" max="1290" width="9.125" style="702" bestFit="1" customWidth="1"/>
    <col min="1291" max="1291" width="9.125" style="702" customWidth="1"/>
    <col min="1292" max="1292" width="13.5" style="702" customWidth="1"/>
    <col min="1293" max="1537" width="9" style="702" customWidth="1"/>
    <col min="1538" max="1538" width="9.125" style="702" bestFit="1" customWidth="1"/>
    <col min="1539" max="1539" width="17.375" style="702" customWidth="1"/>
    <col min="1540" max="1541" width="9" style="702" customWidth="1"/>
    <col min="1542" max="1544" width="9.125" style="702" bestFit="1" customWidth="1"/>
    <col min="1545" max="1545" width="9.125" style="702" customWidth="1"/>
    <col min="1546" max="1546" width="9.125" style="702" bestFit="1" customWidth="1"/>
    <col min="1547" max="1547" width="9.125" style="702" customWidth="1"/>
    <col min="1548" max="1548" width="13.5" style="702" customWidth="1"/>
    <col min="1549" max="1793" width="9" style="702" customWidth="1"/>
    <col min="1794" max="1794" width="9.125" style="702" bestFit="1" customWidth="1"/>
    <col min="1795" max="1795" width="17.375" style="702" customWidth="1"/>
    <col min="1796" max="1797" width="9" style="702" customWidth="1"/>
    <col min="1798" max="1800" width="9.125" style="702" bestFit="1" customWidth="1"/>
    <col min="1801" max="1801" width="9.125" style="702" customWidth="1"/>
    <col min="1802" max="1802" width="9.125" style="702" bestFit="1" customWidth="1"/>
    <col min="1803" max="1803" width="9.125" style="702" customWidth="1"/>
    <col min="1804" max="1804" width="13.5" style="702" customWidth="1"/>
    <col min="1805" max="2049" width="9" style="702" customWidth="1"/>
    <col min="2050" max="2050" width="9.125" style="702" bestFit="1" customWidth="1"/>
    <col min="2051" max="2051" width="17.375" style="702" customWidth="1"/>
    <col min="2052" max="2053" width="9" style="702" customWidth="1"/>
    <col min="2054" max="2056" width="9.125" style="702" bestFit="1" customWidth="1"/>
    <col min="2057" max="2057" width="9.125" style="702" customWidth="1"/>
    <col min="2058" max="2058" width="9.125" style="702" bestFit="1" customWidth="1"/>
    <col min="2059" max="2059" width="9.125" style="702" customWidth="1"/>
    <col min="2060" max="2060" width="13.5" style="702" customWidth="1"/>
    <col min="2061" max="2305" width="9" style="702" customWidth="1"/>
    <col min="2306" max="2306" width="9.125" style="702" bestFit="1" customWidth="1"/>
    <col min="2307" max="2307" width="17.375" style="702" customWidth="1"/>
    <col min="2308" max="2309" width="9" style="702" customWidth="1"/>
    <col min="2310" max="2312" width="9.125" style="702" bestFit="1" customWidth="1"/>
    <col min="2313" max="2313" width="9.125" style="702" customWidth="1"/>
    <col min="2314" max="2314" width="9.125" style="702" bestFit="1" customWidth="1"/>
    <col min="2315" max="2315" width="9.125" style="702" customWidth="1"/>
    <col min="2316" max="2316" width="13.5" style="702" customWidth="1"/>
    <col min="2317" max="2561" width="9" style="702" customWidth="1"/>
    <col min="2562" max="2562" width="9.125" style="702" bestFit="1" customWidth="1"/>
    <col min="2563" max="2563" width="17.375" style="702" customWidth="1"/>
    <col min="2564" max="2565" width="9" style="702" customWidth="1"/>
    <col min="2566" max="2568" width="9.125" style="702" bestFit="1" customWidth="1"/>
    <col min="2569" max="2569" width="9.125" style="702" customWidth="1"/>
    <col min="2570" max="2570" width="9.125" style="702" bestFit="1" customWidth="1"/>
    <col min="2571" max="2571" width="9.125" style="702" customWidth="1"/>
    <col min="2572" max="2572" width="13.5" style="702" customWidth="1"/>
    <col min="2573" max="2817" width="9" style="702" customWidth="1"/>
    <col min="2818" max="2818" width="9.125" style="702" bestFit="1" customWidth="1"/>
    <col min="2819" max="2819" width="17.375" style="702" customWidth="1"/>
    <col min="2820" max="2821" width="9" style="702" customWidth="1"/>
    <col min="2822" max="2824" width="9.125" style="702" bestFit="1" customWidth="1"/>
    <col min="2825" max="2825" width="9.125" style="702" customWidth="1"/>
    <col min="2826" max="2826" width="9.125" style="702" bestFit="1" customWidth="1"/>
    <col min="2827" max="2827" width="9.125" style="702" customWidth="1"/>
    <col min="2828" max="2828" width="13.5" style="702" customWidth="1"/>
    <col min="2829" max="3073" width="9" style="702" customWidth="1"/>
    <col min="3074" max="3074" width="9.125" style="702" bestFit="1" customWidth="1"/>
    <col min="3075" max="3075" width="17.375" style="702" customWidth="1"/>
    <col min="3076" max="3077" width="9" style="702" customWidth="1"/>
    <col min="3078" max="3080" width="9.125" style="702" bestFit="1" customWidth="1"/>
    <col min="3081" max="3081" width="9.125" style="702" customWidth="1"/>
    <col min="3082" max="3082" width="9.125" style="702" bestFit="1" customWidth="1"/>
    <col min="3083" max="3083" width="9.125" style="702" customWidth="1"/>
    <col min="3084" max="3084" width="13.5" style="702" customWidth="1"/>
    <col min="3085" max="3329" width="9" style="702" customWidth="1"/>
    <col min="3330" max="3330" width="9.125" style="702" bestFit="1" customWidth="1"/>
    <col min="3331" max="3331" width="17.375" style="702" customWidth="1"/>
    <col min="3332" max="3333" width="9" style="702" customWidth="1"/>
    <col min="3334" max="3336" width="9.125" style="702" bestFit="1" customWidth="1"/>
    <col min="3337" max="3337" width="9.125" style="702" customWidth="1"/>
    <col min="3338" max="3338" width="9.125" style="702" bestFit="1" customWidth="1"/>
    <col min="3339" max="3339" width="9.125" style="702" customWidth="1"/>
    <col min="3340" max="3340" width="13.5" style="702" customWidth="1"/>
    <col min="3341" max="3585" width="9" style="702" customWidth="1"/>
    <col min="3586" max="3586" width="9.125" style="702" bestFit="1" customWidth="1"/>
    <col min="3587" max="3587" width="17.375" style="702" customWidth="1"/>
    <col min="3588" max="3589" width="9" style="702" customWidth="1"/>
    <col min="3590" max="3592" width="9.125" style="702" bestFit="1" customWidth="1"/>
    <col min="3593" max="3593" width="9.125" style="702" customWidth="1"/>
    <col min="3594" max="3594" width="9.125" style="702" bestFit="1" customWidth="1"/>
    <col min="3595" max="3595" width="9.125" style="702" customWidth="1"/>
    <col min="3596" max="3596" width="13.5" style="702" customWidth="1"/>
    <col min="3597" max="3841" width="9" style="702" customWidth="1"/>
    <col min="3842" max="3842" width="9.125" style="702" bestFit="1" customWidth="1"/>
    <col min="3843" max="3843" width="17.375" style="702" customWidth="1"/>
    <col min="3844" max="3845" width="9" style="702" customWidth="1"/>
    <col min="3846" max="3848" width="9.125" style="702" bestFit="1" customWidth="1"/>
    <col min="3849" max="3849" width="9.125" style="702" customWidth="1"/>
    <col min="3850" max="3850" width="9.125" style="702" bestFit="1" customWidth="1"/>
    <col min="3851" max="3851" width="9.125" style="702" customWidth="1"/>
    <col min="3852" max="3852" width="13.5" style="702" customWidth="1"/>
    <col min="3853" max="4097" width="9" style="702" customWidth="1"/>
    <col min="4098" max="4098" width="9.125" style="702" bestFit="1" customWidth="1"/>
    <col min="4099" max="4099" width="17.375" style="702" customWidth="1"/>
    <col min="4100" max="4101" width="9" style="702" customWidth="1"/>
    <col min="4102" max="4104" width="9.125" style="702" bestFit="1" customWidth="1"/>
    <col min="4105" max="4105" width="9.125" style="702" customWidth="1"/>
    <col min="4106" max="4106" width="9.125" style="702" bestFit="1" customWidth="1"/>
    <col min="4107" max="4107" width="9.125" style="702" customWidth="1"/>
    <col min="4108" max="4108" width="13.5" style="702" customWidth="1"/>
    <col min="4109" max="4353" width="9" style="702" customWidth="1"/>
    <col min="4354" max="4354" width="9.125" style="702" bestFit="1" customWidth="1"/>
    <col min="4355" max="4355" width="17.375" style="702" customWidth="1"/>
    <col min="4356" max="4357" width="9" style="702" customWidth="1"/>
    <col min="4358" max="4360" width="9.125" style="702" bestFit="1" customWidth="1"/>
    <col min="4361" max="4361" width="9.125" style="702" customWidth="1"/>
    <col min="4362" max="4362" width="9.125" style="702" bestFit="1" customWidth="1"/>
    <col min="4363" max="4363" width="9.125" style="702" customWidth="1"/>
    <col min="4364" max="4364" width="13.5" style="702" customWidth="1"/>
    <col min="4365" max="4609" width="9" style="702" customWidth="1"/>
    <col min="4610" max="4610" width="9.125" style="702" bestFit="1" customWidth="1"/>
    <col min="4611" max="4611" width="17.375" style="702" customWidth="1"/>
    <col min="4612" max="4613" width="9" style="702" customWidth="1"/>
    <col min="4614" max="4616" width="9.125" style="702" bestFit="1" customWidth="1"/>
    <col min="4617" max="4617" width="9.125" style="702" customWidth="1"/>
    <col min="4618" max="4618" width="9.125" style="702" bestFit="1" customWidth="1"/>
    <col min="4619" max="4619" width="9.125" style="702" customWidth="1"/>
    <col min="4620" max="4620" width="13.5" style="702" customWidth="1"/>
    <col min="4621" max="4865" width="9" style="702" customWidth="1"/>
    <col min="4866" max="4866" width="9.125" style="702" bestFit="1" customWidth="1"/>
    <col min="4867" max="4867" width="17.375" style="702" customWidth="1"/>
    <col min="4868" max="4869" width="9" style="702" customWidth="1"/>
    <col min="4870" max="4872" width="9.125" style="702" bestFit="1" customWidth="1"/>
    <col min="4873" max="4873" width="9.125" style="702" customWidth="1"/>
    <col min="4874" max="4874" width="9.125" style="702" bestFit="1" customWidth="1"/>
    <col min="4875" max="4875" width="9.125" style="702" customWidth="1"/>
    <col min="4876" max="4876" width="13.5" style="702" customWidth="1"/>
    <col min="4877" max="5121" width="9" style="702" customWidth="1"/>
    <col min="5122" max="5122" width="9.125" style="702" bestFit="1" customWidth="1"/>
    <col min="5123" max="5123" width="17.375" style="702" customWidth="1"/>
    <col min="5124" max="5125" width="9" style="702" customWidth="1"/>
    <col min="5126" max="5128" width="9.125" style="702" bestFit="1" customWidth="1"/>
    <col min="5129" max="5129" width="9.125" style="702" customWidth="1"/>
    <col min="5130" max="5130" width="9.125" style="702" bestFit="1" customWidth="1"/>
    <col min="5131" max="5131" width="9.125" style="702" customWidth="1"/>
    <col min="5132" max="5132" width="13.5" style="702" customWidth="1"/>
    <col min="5133" max="5377" width="9" style="702" customWidth="1"/>
    <col min="5378" max="5378" width="9.125" style="702" bestFit="1" customWidth="1"/>
    <col min="5379" max="5379" width="17.375" style="702" customWidth="1"/>
    <col min="5380" max="5381" width="9" style="702" customWidth="1"/>
    <col min="5382" max="5384" width="9.125" style="702" bestFit="1" customWidth="1"/>
    <col min="5385" max="5385" width="9.125" style="702" customWidth="1"/>
    <col min="5386" max="5386" width="9.125" style="702" bestFit="1" customWidth="1"/>
    <col min="5387" max="5387" width="9.125" style="702" customWidth="1"/>
    <col min="5388" max="5388" width="13.5" style="702" customWidth="1"/>
    <col min="5389" max="5633" width="9" style="702" customWidth="1"/>
    <col min="5634" max="5634" width="9.125" style="702" bestFit="1" customWidth="1"/>
    <col min="5635" max="5635" width="17.375" style="702" customWidth="1"/>
    <col min="5636" max="5637" width="9" style="702" customWidth="1"/>
    <col min="5638" max="5640" width="9.125" style="702" bestFit="1" customWidth="1"/>
    <col min="5641" max="5641" width="9.125" style="702" customWidth="1"/>
    <col min="5642" max="5642" width="9.125" style="702" bestFit="1" customWidth="1"/>
    <col min="5643" max="5643" width="9.125" style="702" customWidth="1"/>
    <col min="5644" max="5644" width="13.5" style="702" customWidth="1"/>
    <col min="5645" max="5889" width="9" style="702" customWidth="1"/>
    <col min="5890" max="5890" width="9.125" style="702" bestFit="1" customWidth="1"/>
    <col min="5891" max="5891" width="17.375" style="702" customWidth="1"/>
    <col min="5892" max="5893" width="9" style="702" customWidth="1"/>
    <col min="5894" max="5896" width="9.125" style="702" bestFit="1" customWidth="1"/>
    <col min="5897" max="5897" width="9.125" style="702" customWidth="1"/>
    <col min="5898" max="5898" width="9.125" style="702" bestFit="1" customWidth="1"/>
    <col min="5899" max="5899" width="9.125" style="702" customWidth="1"/>
    <col min="5900" max="5900" width="13.5" style="702" customWidth="1"/>
    <col min="5901" max="6145" width="9" style="702" customWidth="1"/>
    <col min="6146" max="6146" width="9.125" style="702" bestFit="1" customWidth="1"/>
    <col min="6147" max="6147" width="17.375" style="702" customWidth="1"/>
    <col min="6148" max="6149" width="9" style="702" customWidth="1"/>
    <col min="6150" max="6152" width="9.125" style="702" bestFit="1" customWidth="1"/>
    <col min="6153" max="6153" width="9.125" style="702" customWidth="1"/>
    <col min="6154" max="6154" width="9.125" style="702" bestFit="1" customWidth="1"/>
    <col min="6155" max="6155" width="9.125" style="702" customWidth="1"/>
    <col min="6156" max="6156" width="13.5" style="702" customWidth="1"/>
    <col min="6157" max="6401" width="9" style="702" customWidth="1"/>
    <col min="6402" max="6402" width="9.125" style="702" bestFit="1" customWidth="1"/>
    <col min="6403" max="6403" width="17.375" style="702" customWidth="1"/>
    <col min="6404" max="6405" width="9" style="702" customWidth="1"/>
    <col min="6406" max="6408" width="9.125" style="702" bestFit="1" customWidth="1"/>
    <col min="6409" max="6409" width="9.125" style="702" customWidth="1"/>
    <col min="6410" max="6410" width="9.125" style="702" bestFit="1" customWidth="1"/>
    <col min="6411" max="6411" width="9.125" style="702" customWidth="1"/>
    <col min="6412" max="6412" width="13.5" style="702" customWidth="1"/>
    <col min="6413" max="6657" width="9" style="702" customWidth="1"/>
    <col min="6658" max="6658" width="9.125" style="702" bestFit="1" customWidth="1"/>
    <col min="6659" max="6659" width="17.375" style="702" customWidth="1"/>
    <col min="6660" max="6661" width="9" style="702" customWidth="1"/>
    <col min="6662" max="6664" width="9.125" style="702" bestFit="1" customWidth="1"/>
    <col min="6665" max="6665" width="9.125" style="702" customWidth="1"/>
    <col min="6666" max="6666" width="9.125" style="702" bestFit="1" customWidth="1"/>
    <col min="6667" max="6667" width="9.125" style="702" customWidth="1"/>
    <col min="6668" max="6668" width="13.5" style="702" customWidth="1"/>
    <col min="6669" max="6913" width="9" style="702" customWidth="1"/>
    <col min="6914" max="6914" width="9.125" style="702" bestFit="1" customWidth="1"/>
    <col min="6915" max="6915" width="17.375" style="702" customWidth="1"/>
    <col min="6916" max="6917" width="9" style="702" customWidth="1"/>
    <col min="6918" max="6920" width="9.125" style="702" bestFit="1" customWidth="1"/>
    <col min="6921" max="6921" width="9.125" style="702" customWidth="1"/>
    <col min="6922" max="6922" width="9.125" style="702" bestFit="1" customWidth="1"/>
    <col min="6923" max="6923" width="9.125" style="702" customWidth="1"/>
    <col min="6924" max="6924" width="13.5" style="702" customWidth="1"/>
    <col min="6925" max="7169" width="9" style="702" customWidth="1"/>
    <col min="7170" max="7170" width="9.125" style="702" bestFit="1" customWidth="1"/>
    <col min="7171" max="7171" width="17.375" style="702" customWidth="1"/>
    <col min="7172" max="7173" width="9" style="702" customWidth="1"/>
    <col min="7174" max="7176" width="9.125" style="702" bestFit="1" customWidth="1"/>
    <col min="7177" max="7177" width="9.125" style="702" customWidth="1"/>
    <col min="7178" max="7178" width="9.125" style="702" bestFit="1" customWidth="1"/>
    <col min="7179" max="7179" width="9.125" style="702" customWidth="1"/>
    <col min="7180" max="7180" width="13.5" style="702" customWidth="1"/>
    <col min="7181" max="7425" width="9" style="702" customWidth="1"/>
    <col min="7426" max="7426" width="9.125" style="702" bestFit="1" customWidth="1"/>
    <col min="7427" max="7427" width="17.375" style="702" customWidth="1"/>
    <col min="7428" max="7429" width="9" style="702" customWidth="1"/>
    <col min="7430" max="7432" width="9.125" style="702" bestFit="1" customWidth="1"/>
    <col min="7433" max="7433" width="9.125" style="702" customWidth="1"/>
    <col min="7434" max="7434" width="9.125" style="702" bestFit="1" customWidth="1"/>
    <col min="7435" max="7435" width="9.125" style="702" customWidth="1"/>
    <col min="7436" max="7436" width="13.5" style="702" customWidth="1"/>
    <col min="7437" max="7681" width="9" style="702" customWidth="1"/>
    <col min="7682" max="7682" width="9.125" style="702" bestFit="1" customWidth="1"/>
    <col min="7683" max="7683" width="17.375" style="702" customWidth="1"/>
    <col min="7684" max="7685" width="9" style="702" customWidth="1"/>
    <col min="7686" max="7688" width="9.125" style="702" bestFit="1" customWidth="1"/>
    <col min="7689" max="7689" width="9.125" style="702" customWidth="1"/>
    <col min="7690" max="7690" width="9.125" style="702" bestFit="1" customWidth="1"/>
    <col min="7691" max="7691" width="9.125" style="702" customWidth="1"/>
    <col min="7692" max="7692" width="13.5" style="702" customWidth="1"/>
    <col min="7693" max="7937" width="9" style="702" customWidth="1"/>
    <col min="7938" max="7938" width="9.125" style="702" bestFit="1" customWidth="1"/>
    <col min="7939" max="7939" width="17.375" style="702" customWidth="1"/>
    <col min="7940" max="7941" width="9" style="702" customWidth="1"/>
    <col min="7942" max="7944" width="9.125" style="702" bestFit="1" customWidth="1"/>
    <col min="7945" max="7945" width="9.125" style="702" customWidth="1"/>
    <col min="7946" max="7946" width="9.125" style="702" bestFit="1" customWidth="1"/>
    <col min="7947" max="7947" width="9.125" style="702" customWidth="1"/>
    <col min="7948" max="7948" width="13.5" style="702" customWidth="1"/>
    <col min="7949" max="8193" width="9" style="702" customWidth="1"/>
    <col min="8194" max="8194" width="9.125" style="702" bestFit="1" customWidth="1"/>
    <col min="8195" max="8195" width="17.375" style="702" customWidth="1"/>
    <col min="8196" max="8197" width="9" style="702" customWidth="1"/>
    <col min="8198" max="8200" width="9.125" style="702" bestFit="1" customWidth="1"/>
    <col min="8201" max="8201" width="9.125" style="702" customWidth="1"/>
    <col min="8202" max="8202" width="9.125" style="702" bestFit="1" customWidth="1"/>
    <col min="8203" max="8203" width="9.125" style="702" customWidth="1"/>
    <col min="8204" max="8204" width="13.5" style="702" customWidth="1"/>
    <col min="8205" max="8449" width="9" style="702" customWidth="1"/>
    <col min="8450" max="8450" width="9.125" style="702" bestFit="1" customWidth="1"/>
    <col min="8451" max="8451" width="17.375" style="702" customWidth="1"/>
    <col min="8452" max="8453" width="9" style="702" customWidth="1"/>
    <col min="8454" max="8456" width="9.125" style="702" bestFit="1" customWidth="1"/>
    <col min="8457" max="8457" width="9.125" style="702" customWidth="1"/>
    <col min="8458" max="8458" width="9.125" style="702" bestFit="1" customWidth="1"/>
    <col min="8459" max="8459" width="9.125" style="702" customWidth="1"/>
    <col min="8460" max="8460" width="13.5" style="702" customWidth="1"/>
    <col min="8461" max="8705" width="9" style="702" customWidth="1"/>
    <col min="8706" max="8706" width="9.125" style="702" bestFit="1" customWidth="1"/>
    <col min="8707" max="8707" width="17.375" style="702" customWidth="1"/>
    <col min="8708" max="8709" width="9" style="702" customWidth="1"/>
    <col min="8710" max="8712" width="9.125" style="702" bestFit="1" customWidth="1"/>
    <col min="8713" max="8713" width="9.125" style="702" customWidth="1"/>
    <col min="8714" max="8714" width="9.125" style="702" bestFit="1" customWidth="1"/>
    <col min="8715" max="8715" width="9.125" style="702" customWidth="1"/>
    <col min="8716" max="8716" width="13.5" style="702" customWidth="1"/>
    <col min="8717" max="8961" width="9" style="702" customWidth="1"/>
    <col min="8962" max="8962" width="9.125" style="702" bestFit="1" customWidth="1"/>
    <col min="8963" max="8963" width="17.375" style="702" customWidth="1"/>
    <col min="8964" max="8965" width="9" style="702" customWidth="1"/>
    <col min="8966" max="8968" width="9.125" style="702" bestFit="1" customWidth="1"/>
    <col min="8969" max="8969" width="9.125" style="702" customWidth="1"/>
    <col min="8970" max="8970" width="9.125" style="702" bestFit="1" customWidth="1"/>
    <col min="8971" max="8971" width="9.125" style="702" customWidth="1"/>
    <col min="8972" max="8972" width="13.5" style="702" customWidth="1"/>
    <col min="8973" max="9217" width="9" style="702" customWidth="1"/>
    <col min="9218" max="9218" width="9.125" style="702" bestFit="1" customWidth="1"/>
    <col min="9219" max="9219" width="17.375" style="702" customWidth="1"/>
    <col min="9220" max="9221" width="9" style="702" customWidth="1"/>
    <col min="9222" max="9224" width="9.125" style="702" bestFit="1" customWidth="1"/>
    <col min="9225" max="9225" width="9.125" style="702" customWidth="1"/>
    <col min="9226" max="9226" width="9.125" style="702" bestFit="1" customWidth="1"/>
    <col min="9227" max="9227" width="9.125" style="702" customWidth="1"/>
    <col min="9228" max="9228" width="13.5" style="702" customWidth="1"/>
    <col min="9229" max="9473" width="9" style="702" customWidth="1"/>
    <col min="9474" max="9474" width="9.125" style="702" bestFit="1" customWidth="1"/>
    <col min="9475" max="9475" width="17.375" style="702" customWidth="1"/>
    <col min="9476" max="9477" width="9" style="702" customWidth="1"/>
    <col min="9478" max="9480" width="9.125" style="702" bestFit="1" customWidth="1"/>
    <col min="9481" max="9481" width="9.125" style="702" customWidth="1"/>
    <col min="9482" max="9482" width="9.125" style="702" bestFit="1" customWidth="1"/>
    <col min="9483" max="9483" width="9.125" style="702" customWidth="1"/>
    <col min="9484" max="9484" width="13.5" style="702" customWidth="1"/>
    <col min="9485" max="9729" width="9" style="702" customWidth="1"/>
    <col min="9730" max="9730" width="9.125" style="702" bestFit="1" customWidth="1"/>
    <col min="9731" max="9731" width="17.375" style="702" customWidth="1"/>
    <col min="9732" max="9733" width="9" style="702" customWidth="1"/>
    <col min="9734" max="9736" width="9.125" style="702" bestFit="1" customWidth="1"/>
    <col min="9737" max="9737" width="9.125" style="702" customWidth="1"/>
    <col min="9738" max="9738" width="9.125" style="702" bestFit="1" customWidth="1"/>
    <col min="9739" max="9739" width="9.125" style="702" customWidth="1"/>
    <col min="9740" max="9740" width="13.5" style="702" customWidth="1"/>
    <col min="9741" max="9985" width="9" style="702" customWidth="1"/>
    <col min="9986" max="9986" width="9.125" style="702" bestFit="1" customWidth="1"/>
    <col min="9987" max="9987" width="17.375" style="702" customWidth="1"/>
    <col min="9988" max="9989" width="9" style="702" customWidth="1"/>
    <col min="9990" max="9992" width="9.125" style="702" bestFit="1" customWidth="1"/>
    <col min="9993" max="9993" width="9.125" style="702" customWidth="1"/>
    <col min="9994" max="9994" width="9.125" style="702" bestFit="1" customWidth="1"/>
    <col min="9995" max="9995" width="9.125" style="702" customWidth="1"/>
    <col min="9996" max="9996" width="13.5" style="702" customWidth="1"/>
    <col min="9997" max="10241" width="9" style="702" customWidth="1"/>
    <col min="10242" max="10242" width="9.125" style="702" bestFit="1" customWidth="1"/>
    <col min="10243" max="10243" width="17.375" style="702" customWidth="1"/>
    <col min="10244" max="10245" width="9" style="702" customWidth="1"/>
    <col min="10246" max="10248" width="9.125" style="702" bestFit="1" customWidth="1"/>
    <col min="10249" max="10249" width="9.125" style="702" customWidth="1"/>
    <col min="10250" max="10250" width="9.125" style="702" bestFit="1" customWidth="1"/>
    <col min="10251" max="10251" width="9.125" style="702" customWidth="1"/>
    <col min="10252" max="10252" width="13.5" style="702" customWidth="1"/>
    <col min="10253" max="10497" width="9" style="702" customWidth="1"/>
    <col min="10498" max="10498" width="9.125" style="702" bestFit="1" customWidth="1"/>
    <col min="10499" max="10499" width="17.375" style="702" customWidth="1"/>
    <col min="10500" max="10501" width="9" style="702" customWidth="1"/>
    <col min="10502" max="10504" width="9.125" style="702" bestFit="1" customWidth="1"/>
    <col min="10505" max="10505" width="9.125" style="702" customWidth="1"/>
    <col min="10506" max="10506" width="9.125" style="702" bestFit="1" customWidth="1"/>
    <col min="10507" max="10507" width="9.125" style="702" customWidth="1"/>
    <col min="10508" max="10508" width="13.5" style="702" customWidth="1"/>
    <col min="10509" max="10753" width="9" style="702" customWidth="1"/>
    <col min="10754" max="10754" width="9.125" style="702" bestFit="1" customWidth="1"/>
    <col min="10755" max="10755" width="17.375" style="702" customWidth="1"/>
    <col min="10756" max="10757" width="9" style="702" customWidth="1"/>
    <col min="10758" max="10760" width="9.125" style="702" bestFit="1" customWidth="1"/>
    <col min="10761" max="10761" width="9.125" style="702" customWidth="1"/>
    <col min="10762" max="10762" width="9.125" style="702" bestFit="1" customWidth="1"/>
    <col min="10763" max="10763" width="9.125" style="702" customWidth="1"/>
    <col min="10764" max="10764" width="13.5" style="702" customWidth="1"/>
    <col min="10765" max="11009" width="9" style="702" customWidth="1"/>
    <col min="11010" max="11010" width="9.125" style="702" bestFit="1" customWidth="1"/>
    <col min="11011" max="11011" width="17.375" style="702" customWidth="1"/>
    <col min="11012" max="11013" width="9" style="702" customWidth="1"/>
    <col min="11014" max="11016" width="9.125" style="702" bestFit="1" customWidth="1"/>
    <col min="11017" max="11017" width="9.125" style="702" customWidth="1"/>
    <col min="11018" max="11018" width="9.125" style="702" bestFit="1" customWidth="1"/>
    <col min="11019" max="11019" width="9.125" style="702" customWidth="1"/>
    <col min="11020" max="11020" width="13.5" style="702" customWidth="1"/>
    <col min="11021" max="11265" width="9" style="702" customWidth="1"/>
    <col min="11266" max="11266" width="9.125" style="702" bestFit="1" customWidth="1"/>
    <col min="11267" max="11267" width="17.375" style="702" customWidth="1"/>
    <col min="11268" max="11269" width="9" style="702" customWidth="1"/>
    <col min="11270" max="11272" width="9.125" style="702" bestFit="1" customWidth="1"/>
    <col min="11273" max="11273" width="9.125" style="702" customWidth="1"/>
    <col min="11274" max="11274" width="9.125" style="702" bestFit="1" customWidth="1"/>
    <col min="11275" max="11275" width="9.125" style="702" customWidth="1"/>
    <col min="11276" max="11276" width="13.5" style="702" customWidth="1"/>
    <col min="11277" max="11521" width="9" style="702" customWidth="1"/>
    <col min="11522" max="11522" width="9.125" style="702" bestFit="1" customWidth="1"/>
    <col min="11523" max="11523" width="17.375" style="702" customWidth="1"/>
    <col min="11524" max="11525" width="9" style="702" customWidth="1"/>
    <col min="11526" max="11528" width="9.125" style="702" bestFit="1" customWidth="1"/>
    <col min="11529" max="11529" width="9.125" style="702" customWidth="1"/>
    <col min="11530" max="11530" width="9.125" style="702" bestFit="1" customWidth="1"/>
    <col min="11531" max="11531" width="9.125" style="702" customWidth="1"/>
    <col min="11532" max="11532" width="13.5" style="702" customWidth="1"/>
    <col min="11533" max="11777" width="9" style="702" customWidth="1"/>
    <col min="11778" max="11778" width="9.125" style="702" bestFit="1" customWidth="1"/>
    <col min="11779" max="11779" width="17.375" style="702" customWidth="1"/>
    <col min="11780" max="11781" width="9" style="702" customWidth="1"/>
    <col min="11782" max="11784" width="9.125" style="702" bestFit="1" customWidth="1"/>
    <col min="11785" max="11785" width="9.125" style="702" customWidth="1"/>
    <col min="11786" max="11786" width="9.125" style="702" bestFit="1" customWidth="1"/>
    <col min="11787" max="11787" width="9.125" style="702" customWidth="1"/>
    <col min="11788" max="11788" width="13.5" style="702" customWidth="1"/>
    <col min="11789" max="12033" width="9" style="702" customWidth="1"/>
    <col min="12034" max="12034" width="9.125" style="702" bestFit="1" customWidth="1"/>
    <col min="12035" max="12035" width="17.375" style="702" customWidth="1"/>
    <col min="12036" max="12037" width="9" style="702" customWidth="1"/>
    <col min="12038" max="12040" width="9.125" style="702" bestFit="1" customWidth="1"/>
    <col min="12041" max="12041" width="9.125" style="702" customWidth="1"/>
    <col min="12042" max="12042" width="9.125" style="702" bestFit="1" customWidth="1"/>
    <col min="12043" max="12043" width="9.125" style="702" customWidth="1"/>
    <col min="12044" max="12044" width="13.5" style="702" customWidth="1"/>
    <col min="12045" max="12289" width="9" style="702" customWidth="1"/>
    <col min="12290" max="12290" width="9.125" style="702" bestFit="1" customWidth="1"/>
    <col min="12291" max="12291" width="17.375" style="702" customWidth="1"/>
    <col min="12292" max="12293" width="9" style="702" customWidth="1"/>
    <col min="12294" max="12296" width="9.125" style="702" bestFit="1" customWidth="1"/>
    <col min="12297" max="12297" width="9.125" style="702" customWidth="1"/>
    <col min="12298" max="12298" width="9.125" style="702" bestFit="1" customWidth="1"/>
    <col min="12299" max="12299" width="9.125" style="702" customWidth="1"/>
    <col min="12300" max="12300" width="13.5" style="702" customWidth="1"/>
    <col min="12301" max="12545" width="9" style="702" customWidth="1"/>
    <col min="12546" max="12546" width="9.125" style="702" bestFit="1" customWidth="1"/>
    <col min="12547" max="12547" width="17.375" style="702" customWidth="1"/>
    <col min="12548" max="12549" width="9" style="702" customWidth="1"/>
    <col min="12550" max="12552" width="9.125" style="702" bestFit="1" customWidth="1"/>
    <col min="12553" max="12553" width="9.125" style="702" customWidth="1"/>
    <col min="12554" max="12554" width="9.125" style="702" bestFit="1" customWidth="1"/>
    <col min="12555" max="12555" width="9.125" style="702" customWidth="1"/>
    <col min="12556" max="12556" width="13.5" style="702" customWidth="1"/>
    <col min="12557" max="12801" width="9" style="702" customWidth="1"/>
    <col min="12802" max="12802" width="9.125" style="702" bestFit="1" customWidth="1"/>
    <col min="12803" max="12803" width="17.375" style="702" customWidth="1"/>
    <col min="12804" max="12805" width="9" style="702" customWidth="1"/>
    <col min="12806" max="12808" width="9.125" style="702" bestFit="1" customWidth="1"/>
    <col min="12809" max="12809" width="9.125" style="702" customWidth="1"/>
    <col min="12810" max="12810" width="9.125" style="702" bestFit="1" customWidth="1"/>
    <col min="12811" max="12811" width="9.125" style="702" customWidth="1"/>
    <col min="12812" max="12812" width="13.5" style="702" customWidth="1"/>
    <col min="12813" max="13057" width="9" style="702" customWidth="1"/>
    <col min="13058" max="13058" width="9.125" style="702" bestFit="1" customWidth="1"/>
    <col min="13059" max="13059" width="17.375" style="702" customWidth="1"/>
    <col min="13060" max="13061" width="9" style="702" customWidth="1"/>
    <col min="13062" max="13064" width="9.125" style="702" bestFit="1" customWidth="1"/>
    <col min="13065" max="13065" width="9.125" style="702" customWidth="1"/>
    <col min="13066" max="13066" width="9.125" style="702" bestFit="1" customWidth="1"/>
    <col min="13067" max="13067" width="9.125" style="702" customWidth="1"/>
    <col min="13068" max="13068" width="13.5" style="702" customWidth="1"/>
    <col min="13069" max="13313" width="9" style="702" customWidth="1"/>
    <col min="13314" max="13314" width="9.125" style="702" bestFit="1" customWidth="1"/>
    <col min="13315" max="13315" width="17.375" style="702" customWidth="1"/>
    <col min="13316" max="13317" width="9" style="702" customWidth="1"/>
    <col min="13318" max="13320" width="9.125" style="702" bestFit="1" customWidth="1"/>
    <col min="13321" max="13321" width="9.125" style="702" customWidth="1"/>
    <col min="13322" max="13322" width="9.125" style="702" bestFit="1" customWidth="1"/>
    <col min="13323" max="13323" width="9.125" style="702" customWidth="1"/>
    <col min="13324" max="13324" width="13.5" style="702" customWidth="1"/>
    <col min="13325" max="13569" width="9" style="702" customWidth="1"/>
    <col min="13570" max="13570" width="9.125" style="702" bestFit="1" customWidth="1"/>
    <col min="13571" max="13571" width="17.375" style="702" customWidth="1"/>
    <col min="13572" max="13573" width="9" style="702" customWidth="1"/>
    <col min="13574" max="13576" width="9.125" style="702" bestFit="1" customWidth="1"/>
    <col min="13577" max="13577" width="9.125" style="702" customWidth="1"/>
    <col min="13578" max="13578" width="9.125" style="702" bestFit="1" customWidth="1"/>
    <col min="13579" max="13579" width="9.125" style="702" customWidth="1"/>
    <col min="13580" max="13580" width="13.5" style="702" customWidth="1"/>
    <col min="13581" max="13825" width="9" style="702" customWidth="1"/>
    <col min="13826" max="13826" width="9.125" style="702" bestFit="1" customWidth="1"/>
    <col min="13827" max="13827" width="17.375" style="702" customWidth="1"/>
    <col min="13828" max="13829" width="9" style="702" customWidth="1"/>
    <col min="13830" max="13832" width="9.125" style="702" bestFit="1" customWidth="1"/>
    <col min="13833" max="13833" width="9.125" style="702" customWidth="1"/>
    <col min="13834" max="13834" width="9.125" style="702" bestFit="1" customWidth="1"/>
    <col min="13835" max="13835" width="9.125" style="702" customWidth="1"/>
    <col min="13836" max="13836" width="13.5" style="702" customWidth="1"/>
    <col min="13837" max="14081" width="9" style="702" customWidth="1"/>
    <col min="14082" max="14082" width="9.125" style="702" bestFit="1" customWidth="1"/>
    <col min="14083" max="14083" width="17.375" style="702" customWidth="1"/>
    <col min="14084" max="14085" width="9" style="702" customWidth="1"/>
    <col min="14086" max="14088" width="9.125" style="702" bestFit="1" customWidth="1"/>
    <col min="14089" max="14089" width="9.125" style="702" customWidth="1"/>
    <col min="14090" max="14090" width="9.125" style="702" bestFit="1" customWidth="1"/>
    <col min="14091" max="14091" width="9.125" style="702" customWidth="1"/>
    <col min="14092" max="14092" width="13.5" style="702" customWidth="1"/>
    <col min="14093" max="14337" width="9" style="702" customWidth="1"/>
    <col min="14338" max="14338" width="9.125" style="702" bestFit="1" customWidth="1"/>
    <col min="14339" max="14339" width="17.375" style="702" customWidth="1"/>
    <col min="14340" max="14341" width="9" style="702" customWidth="1"/>
    <col min="14342" max="14344" width="9.125" style="702" bestFit="1" customWidth="1"/>
    <col min="14345" max="14345" width="9.125" style="702" customWidth="1"/>
    <col min="14346" max="14346" width="9.125" style="702" bestFit="1" customWidth="1"/>
    <col min="14347" max="14347" width="9.125" style="702" customWidth="1"/>
    <col min="14348" max="14348" width="13.5" style="702" customWidth="1"/>
    <col min="14349" max="14593" width="9" style="702" customWidth="1"/>
    <col min="14594" max="14594" width="9.125" style="702" bestFit="1" customWidth="1"/>
    <col min="14595" max="14595" width="17.375" style="702" customWidth="1"/>
    <col min="14596" max="14597" width="9" style="702" customWidth="1"/>
    <col min="14598" max="14600" width="9.125" style="702" bestFit="1" customWidth="1"/>
    <col min="14601" max="14601" width="9.125" style="702" customWidth="1"/>
    <col min="14602" max="14602" width="9.125" style="702" bestFit="1" customWidth="1"/>
    <col min="14603" max="14603" width="9.125" style="702" customWidth="1"/>
    <col min="14604" max="14604" width="13.5" style="702" customWidth="1"/>
    <col min="14605" max="14849" width="9" style="702" customWidth="1"/>
    <col min="14850" max="14850" width="9.125" style="702" bestFit="1" customWidth="1"/>
    <col min="14851" max="14851" width="17.375" style="702" customWidth="1"/>
    <col min="14852" max="14853" width="9" style="702" customWidth="1"/>
    <col min="14854" max="14856" width="9.125" style="702" bestFit="1" customWidth="1"/>
    <col min="14857" max="14857" width="9.125" style="702" customWidth="1"/>
    <col min="14858" max="14858" width="9.125" style="702" bestFit="1" customWidth="1"/>
    <col min="14859" max="14859" width="9.125" style="702" customWidth="1"/>
    <col min="14860" max="14860" width="13.5" style="702" customWidth="1"/>
    <col min="14861" max="15105" width="9" style="702" customWidth="1"/>
    <col min="15106" max="15106" width="9.125" style="702" bestFit="1" customWidth="1"/>
    <col min="15107" max="15107" width="17.375" style="702" customWidth="1"/>
    <col min="15108" max="15109" width="9" style="702" customWidth="1"/>
    <col min="15110" max="15112" width="9.125" style="702" bestFit="1" customWidth="1"/>
    <col min="15113" max="15113" width="9.125" style="702" customWidth="1"/>
    <col min="15114" max="15114" width="9.125" style="702" bestFit="1" customWidth="1"/>
    <col min="15115" max="15115" width="9.125" style="702" customWidth="1"/>
    <col min="15116" max="15116" width="13.5" style="702" customWidth="1"/>
    <col min="15117" max="15361" width="9" style="702" customWidth="1"/>
    <col min="15362" max="15362" width="9.125" style="702" bestFit="1" customWidth="1"/>
    <col min="15363" max="15363" width="17.375" style="702" customWidth="1"/>
    <col min="15364" max="15365" width="9" style="702" customWidth="1"/>
    <col min="15366" max="15368" width="9.125" style="702" bestFit="1" customWidth="1"/>
    <col min="15369" max="15369" width="9.125" style="702" customWidth="1"/>
    <col min="15370" max="15370" width="9.125" style="702" bestFit="1" customWidth="1"/>
    <col min="15371" max="15371" width="9.125" style="702" customWidth="1"/>
    <col min="15372" max="15372" width="13.5" style="702" customWidth="1"/>
    <col min="15373" max="15617" width="9" style="702" customWidth="1"/>
    <col min="15618" max="15618" width="9.125" style="702" bestFit="1" customWidth="1"/>
    <col min="15619" max="15619" width="17.375" style="702" customWidth="1"/>
    <col min="15620" max="15621" width="9" style="702" customWidth="1"/>
    <col min="15622" max="15624" width="9.125" style="702" bestFit="1" customWidth="1"/>
    <col min="15625" max="15625" width="9.125" style="702" customWidth="1"/>
    <col min="15626" max="15626" width="9.125" style="702" bestFit="1" customWidth="1"/>
    <col min="15627" max="15627" width="9.125" style="702" customWidth="1"/>
    <col min="15628" max="15628" width="13.5" style="702" customWidth="1"/>
    <col min="15629" max="15873" width="9" style="702" customWidth="1"/>
    <col min="15874" max="15874" width="9.125" style="702" bestFit="1" customWidth="1"/>
    <col min="15875" max="15875" width="17.375" style="702" customWidth="1"/>
    <col min="15876" max="15877" width="9" style="702" customWidth="1"/>
    <col min="15878" max="15880" width="9.125" style="702" bestFit="1" customWidth="1"/>
    <col min="15881" max="15881" width="9.125" style="702" customWidth="1"/>
    <col min="15882" max="15882" width="9.125" style="702" bestFit="1" customWidth="1"/>
    <col min="15883" max="15883" width="9.125" style="702" customWidth="1"/>
    <col min="15884" max="15884" width="13.5" style="702" customWidth="1"/>
    <col min="15885" max="16129" width="9" style="702" customWidth="1"/>
    <col min="16130" max="16130" width="9.125" style="702" bestFit="1" customWidth="1"/>
    <col min="16131" max="16131" width="17.375" style="702" customWidth="1"/>
    <col min="16132" max="16133" width="9" style="702" customWidth="1"/>
    <col min="16134" max="16136" width="9.125" style="702" bestFit="1" customWidth="1"/>
    <col min="16137" max="16137" width="9.125" style="702" customWidth="1"/>
    <col min="16138" max="16138" width="9.125" style="702" bestFit="1" customWidth="1"/>
    <col min="16139" max="16139" width="9.125" style="702" customWidth="1"/>
    <col min="16140" max="16140" width="13.5" style="702" customWidth="1"/>
    <col min="16141" max="16384" width="9" style="702" customWidth="1"/>
  </cols>
  <sheetData>
    <row r="1" spans="1:12" ht="18.75" customHeight="1">
      <c r="A1" s="1024" t="s">
        <v>699</v>
      </c>
    </row>
    <row r="2" spans="1:12" ht="18.75" customHeight="1">
      <c r="A2" s="1173" t="s">
        <v>158</v>
      </c>
      <c r="B2" s="1173"/>
      <c r="C2" s="1173"/>
      <c r="D2" s="1173"/>
      <c r="E2" s="1173"/>
      <c r="F2" s="1173"/>
      <c r="G2" s="1173"/>
      <c r="H2" s="1173"/>
      <c r="I2" s="1173"/>
    </row>
    <row r="3" spans="1:12" ht="35.25" customHeight="1">
      <c r="I3" s="1210"/>
    </row>
    <row r="4" spans="1:12" ht="19.5" customHeight="1">
      <c r="A4" s="702" t="s">
        <v>191</v>
      </c>
    </row>
    <row r="5" spans="1:12" ht="19.5" customHeight="1">
      <c r="A5" s="1025" t="s">
        <v>340</v>
      </c>
      <c r="C5" s="1188"/>
      <c r="D5" s="1193"/>
      <c r="E5" s="1194" t="e">
        <f>入力S_賃料!N3&amp;入力S_賃料!B8&amp;入力S_賃料!C8&amp;入力S_賃料!D8&amp;IF(入力S_賃料!D18=1,""," 他 "&amp;入力S_賃料!D18-1&amp;" 筆")</f>
        <v>#REF!</v>
      </c>
      <c r="F5" s="412"/>
      <c r="G5" s="412"/>
      <c r="H5" s="412"/>
      <c r="I5" s="410"/>
    </row>
    <row r="6" spans="1:12" ht="19.5" customHeight="1">
      <c r="A6" s="702" t="s">
        <v>344</v>
      </c>
      <c r="B6" s="1025"/>
      <c r="D6" s="701"/>
      <c r="E6" s="1195">
        <f>入力S_賃料!L8</f>
        <v>0</v>
      </c>
      <c r="F6" s="1203" t="s">
        <v>13</v>
      </c>
      <c r="G6" s="1205">
        <f>入力S_賃料!M8</f>
        <v>0</v>
      </c>
      <c r="H6" s="1209"/>
      <c r="J6" s="1212"/>
      <c r="K6" s="1212"/>
      <c r="L6" s="1213"/>
    </row>
    <row r="7" spans="1:12" ht="19.5" customHeight="1">
      <c r="C7" s="1189"/>
      <c r="D7" s="1189"/>
      <c r="E7" s="1196"/>
      <c r="G7" s="410"/>
      <c r="H7" s="410"/>
      <c r="J7" s="1213"/>
      <c r="K7" s="1213"/>
      <c r="L7" s="1213"/>
    </row>
    <row r="8" spans="1:12" ht="19.5" customHeight="1">
      <c r="A8" s="702" t="s">
        <v>653</v>
      </c>
      <c r="E8" s="1197"/>
      <c r="I8" s="1197"/>
      <c r="J8" s="1213"/>
      <c r="K8" s="1213"/>
      <c r="L8" s="1213"/>
    </row>
    <row r="9" spans="1:12" ht="19.5" customHeight="1">
      <c r="A9" s="702" t="s">
        <v>385</v>
      </c>
      <c r="E9" s="1197"/>
      <c r="I9" s="1197"/>
      <c r="J9" s="1213"/>
      <c r="K9" s="1213"/>
      <c r="L9" s="1213"/>
    </row>
    <row r="10" spans="1:12" ht="19.5" customHeight="1">
      <c r="A10" s="702" t="s">
        <v>520</v>
      </c>
      <c r="E10" s="1197"/>
      <c r="I10" s="1197"/>
      <c r="J10" s="1213"/>
      <c r="K10" s="1213"/>
      <c r="L10" s="1213"/>
    </row>
    <row r="11" spans="1:12" ht="19.5" customHeight="1">
      <c r="J11" s="1213"/>
      <c r="K11" s="1213"/>
      <c r="L11" s="1213"/>
    </row>
    <row r="12" spans="1:12" ht="19.5" customHeight="1">
      <c r="A12" s="702" t="s">
        <v>655</v>
      </c>
      <c r="J12" s="1213"/>
      <c r="K12" s="1213"/>
      <c r="L12" s="1213"/>
    </row>
    <row r="13" spans="1:12" ht="19.5" customHeight="1">
      <c r="A13" s="1028" t="s">
        <v>708</v>
      </c>
      <c r="B13" s="1185"/>
      <c r="C13" s="1185"/>
      <c r="D13" s="1185"/>
      <c r="E13" s="1185"/>
      <c r="F13" s="1185"/>
      <c r="I13" s="1028"/>
      <c r="J13" s="1213"/>
      <c r="K13" s="1213"/>
      <c r="L13" s="1213"/>
    </row>
    <row r="14" spans="1:12" ht="19.5" customHeight="1">
      <c r="A14" s="702" t="s">
        <v>320</v>
      </c>
      <c r="J14" s="1213"/>
      <c r="K14" s="1213"/>
      <c r="L14" s="1213"/>
    </row>
    <row r="15" spans="1:12" ht="19.5" customHeight="1">
      <c r="A15" s="1174" t="s">
        <v>116</v>
      </c>
      <c r="B15" s="1167"/>
    </row>
    <row r="16" spans="1:12" ht="19.5" customHeight="1">
      <c r="A16" s="1174" t="s">
        <v>651</v>
      </c>
      <c r="B16" s="1167"/>
    </row>
    <row r="17" spans="1:9" s="702" customFormat="1" ht="19.5" customHeight="1">
      <c r="A17" s="1175" t="s">
        <v>528</v>
      </c>
      <c r="B17" s="1167"/>
    </row>
    <row r="18" spans="1:9" ht="19.5" customHeight="1">
      <c r="A18" s="1011"/>
      <c r="B18" s="1167"/>
    </row>
    <row r="19" spans="1:9" ht="19.5" customHeight="1">
      <c r="A19" s="702" t="s">
        <v>271</v>
      </c>
      <c r="B19" s="1167"/>
    </row>
    <row r="20" spans="1:9" ht="19.5" customHeight="1">
      <c r="A20" s="1176" t="s">
        <v>657</v>
      </c>
      <c r="B20" s="1176"/>
      <c r="C20" s="1176"/>
      <c r="D20" s="1176"/>
      <c r="E20" s="1176"/>
      <c r="F20" s="1176"/>
      <c r="G20" s="1176"/>
      <c r="H20" s="1176"/>
      <c r="I20" s="1176"/>
    </row>
    <row r="21" spans="1:9" ht="19.5" customHeight="1">
      <c r="A21" s="1177" t="s">
        <v>189</v>
      </c>
      <c r="B21" s="1177"/>
      <c r="C21" s="1177"/>
      <c r="D21" s="1177"/>
      <c r="E21" s="1198" t="s">
        <v>658</v>
      </c>
      <c r="F21" s="1204" t="e">
        <f>入力S_賃料!K18</f>
        <v>#REF!</v>
      </c>
      <c r="G21" s="1206"/>
      <c r="H21" s="1177" t="s">
        <v>6</v>
      </c>
      <c r="I21" s="1177"/>
    </row>
    <row r="22" spans="1:9" ht="19.5" customHeight="1">
      <c r="A22" s="1178"/>
      <c r="B22" s="702" t="s">
        <v>166</v>
      </c>
      <c r="C22" s="1185"/>
      <c r="D22" s="1185"/>
      <c r="E22" s="1185"/>
      <c r="F22" s="1185"/>
      <c r="G22" s="1185"/>
      <c r="H22" s="1185"/>
      <c r="I22" s="1185"/>
    </row>
    <row r="23" spans="1:9" ht="19.5" customHeight="1">
      <c r="A23" s="1176"/>
      <c r="B23" s="1176"/>
      <c r="C23" s="1176"/>
      <c r="D23" s="1176"/>
      <c r="E23" s="1176"/>
      <c r="F23" s="1176"/>
      <c r="G23" s="1176"/>
      <c r="H23" s="1176"/>
      <c r="I23" s="1176"/>
    </row>
    <row r="24" spans="1:9" ht="19.5" customHeight="1">
      <c r="A24" s="702" t="s">
        <v>470</v>
      </c>
    </row>
    <row r="25" spans="1:9" ht="19.5" customHeight="1">
      <c r="A25" s="1028" t="str">
        <f>"　　　賃借料支払い計画に記載した、初年度の賃借料については、"&amp;TEXT(入力S_賃料!L8,"ggge年m月d日")&amp;"を賃借権の設定開始日として算定した金額"</f>
        <v>　　　賃借料支払い計画に記載した、初年度の賃借料については、明治33年1月0日を賃借権の設定開始日として算定した金額</v>
      </c>
      <c r="B25" s="1185"/>
      <c r="C25" s="1185"/>
      <c r="D25" s="1185"/>
      <c r="E25" s="1185"/>
      <c r="F25" s="1185"/>
      <c r="G25" s="1185"/>
      <c r="H25" s="1185"/>
      <c r="I25" s="1185"/>
    </row>
    <row r="26" spans="1:9" ht="19.5" customHeight="1">
      <c r="A26" s="1028" t="s">
        <v>368</v>
      </c>
      <c r="B26" s="1185"/>
      <c r="C26" s="1185"/>
      <c r="D26" s="1185"/>
      <c r="E26" s="1185"/>
      <c r="F26" s="1185"/>
      <c r="G26" s="1185"/>
      <c r="H26" s="1185"/>
      <c r="I26" s="1185"/>
    </row>
    <row r="27" spans="1:9" ht="19.5" customHeight="1">
      <c r="A27" s="1028"/>
      <c r="B27" s="1185"/>
      <c r="C27" s="1185"/>
      <c r="D27" s="1185"/>
      <c r="E27" s="1185"/>
      <c r="F27" s="1185"/>
      <c r="G27" s="1185"/>
      <c r="H27" s="1185"/>
      <c r="I27" s="1185"/>
    </row>
    <row r="28" spans="1:9" ht="19.5" customHeight="1">
      <c r="A28" s="1179" t="s">
        <v>660</v>
      </c>
      <c r="B28" s="1185"/>
      <c r="C28" s="1185"/>
      <c r="D28" s="1185"/>
      <c r="E28" s="1185"/>
      <c r="F28" s="1185"/>
      <c r="G28" s="1185"/>
      <c r="H28" s="1185"/>
      <c r="I28" s="1185"/>
    </row>
    <row r="29" spans="1:9" ht="19.5" customHeight="1">
      <c r="A29" s="1028"/>
      <c r="B29" s="1185"/>
      <c r="C29" s="1185"/>
      <c r="D29" s="1185"/>
      <c r="E29" s="1185"/>
      <c r="F29" s="1185"/>
      <c r="G29" s="1185"/>
      <c r="H29" s="1185"/>
      <c r="I29" s="1185"/>
    </row>
    <row r="30" spans="1:9" ht="19.5" customHeight="1">
      <c r="A30" s="1180"/>
      <c r="B30" s="1185"/>
      <c r="C30" s="1185"/>
      <c r="D30" s="1185"/>
      <c r="E30" s="1185"/>
      <c r="F30" s="1185"/>
      <c r="G30" s="1185"/>
      <c r="H30" s="1185"/>
      <c r="I30" s="1185"/>
    </row>
    <row r="31" spans="1:9" ht="19.5" customHeight="1">
      <c r="A31" s="702" t="s">
        <v>345</v>
      </c>
    </row>
    <row r="32" spans="1:9" ht="13.5">
      <c r="G32" s="702" t="s">
        <v>467</v>
      </c>
      <c r="H32" s="1024" t="s">
        <v>8</v>
      </c>
    </row>
    <row r="33" spans="1:9" ht="18.75" customHeight="1">
      <c r="A33" s="702" t="s">
        <v>659</v>
      </c>
      <c r="H33" s="1024"/>
    </row>
    <row r="34" spans="1:9" ht="18.75" customHeight="1">
      <c r="G34" s="702" t="s">
        <v>20</v>
      </c>
    </row>
    <row r="35" spans="1:9" ht="18.75" customHeight="1"/>
    <row r="36" spans="1:9" ht="18.75" customHeight="1">
      <c r="A36" s="1181" t="s">
        <v>472</v>
      </c>
      <c r="B36" s="418"/>
      <c r="C36" s="418"/>
      <c r="D36" s="418"/>
      <c r="E36" s="1199"/>
    </row>
    <row r="37" spans="1:9" ht="18.75" customHeight="1">
      <c r="A37" s="1182" t="s">
        <v>392</v>
      </c>
      <c r="B37" s="408"/>
      <c r="C37" s="444"/>
      <c r="D37" s="444"/>
      <c r="E37" s="1200" t="s">
        <v>489</v>
      </c>
      <c r="G37" s="702" t="s">
        <v>346</v>
      </c>
    </row>
    <row r="38" spans="1:9" ht="23.25" customHeight="1">
      <c r="A38" s="1183"/>
      <c r="B38" s="1186"/>
      <c r="C38" s="1190"/>
      <c r="D38" s="1190"/>
      <c r="E38" s="1182"/>
    </row>
    <row r="39" spans="1:9" ht="18.75" customHeight="1">
      <c r="A39" s="1184"/>
      <c r="B39" s="1187"/>
      <c r="C39" s="1191"/>
      <c r="D39" s="1191"/>
      <c r="E39" s="1184"/>
      <c r="G39" s="1207" t="s">
        <v>44</v>
      </c>
      <c r="H39" s="1207"/>
    </row>
    <row r="40" spans="1:9" ht="18.75" customHeight="1">
      <c r="A40" s="1182" t="s">
        <v>572</v>
      </c>
      <c r="B40" s="399"/>
      <c r="C40" s="1192"/>
      <c r="D40" s="1192"/>
      <c r="E40" s="1201"/>
      <c r="G40" s="1207"/>
      <c r="H40" s="1207"/>
    </row>
    <row r="41" spans="1:9" ht="18.75" customHeight="1">
      <c r="A41" s="1184"/>
      <c r="B41" s="401"/>
      <c r="C41" s="412"/>
      <c r="D41" s="412"/>
      <c r="E41" s="1202"/>
      <c r="G41" s="702" t="s">
        <v>392</v>
      </c>
      <c r="H41" s="1207"/>
      <c r="I41" s="1211"/>
    </row>
    <row r="42" spans="1:9" ht="18.75" customHeight="1">
      <c r="A42" s="702" t="s">
        <v>636</v>
      </c>
      <c r="G42" s="1208" t="s">
        <v>234</v>
      </c>
      <c r="H42" s="410"/>
      <c r="I42" s="410"/>
    </row>
  </sheetData>
  <sheetProtection sheet="1" formatCells="0" formatColumns="0" formatRows="0"/>
  <mergeCells count="5">
    <mergeCell ref="A2:I2"/>
    <mergeCell ref="A20:I20"/>
    <mergeCell ref="F21:G21"/>
    <mergeCell ref="A36:E36"/>
    <mergeCell ref="A40:A41"/>
  </mergeCells>
  <phoneticPr fontId="23"/>
  <pageMargins left="0.70866141732283472" right="0.39370078740157483" top="0.39370078740157483" bottom="0.39370078740157483" header="0" footer="0"/>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sheetPr>
  <dimension ref="A1:K53"/>
  <sheetViews>
    <sheetView workbookViewId="0">
      <selection activeCell="A2" sqref="A2"/>
    </sheetView>
  </sheetViews>
  <sheetFormatPr defaultColWidth="9" defaultRowHeight="13.5"/>
  <cols>
    <col min="1" max="1" width="7.25" style="108" customWidth="1"/>
    <col min="2" max="2" width="4" style="108" customWidth="1"/>
    <col min="3" max="10" width="9" style="108"/>
    <col min="11" max="11" width="4.75" style="108" customWidth="1"/>
    <col min="12" max="16384" width="9" style="108"/>
  </cols>
  <sheetData>
    <row r="1" spans="1:11">
      <c r="A1" s="819" t="s">
        <v>700</v>
      </c>
      <c r="B1" s="819"/>
      <c r="C1" s="819"/>
      <c r="D1" s="819"/>
      <c r="E1" s="819"/>
      <c r="F1" s="2"/>
      <c r="G1" s="819"/>
      <c r="H1" s="819"/>
      <c r="I1" s="819" t="s">
        <v>24</v>
      </c>
      <c r="J1" s="819"/>
      <c r="K1" s="819"/>
    </row>
    <row r="2" spans="1:11">
      <c r="A2" s="819"/>
      <c r="B2" s="819"/>
      <c r="C2" s="819"/>
      <c r="D2" s="819"/>
      <c r="E2" s="819"/>
      <c r="F2" s="819"/>
      <c r="G2" s="819"/>
      <c r="H2" s="819"/>
      <c r="I2" s="819" t="s">
        <v>28</v>
      </c>
      <c r="J2" s="819"/>
      <c r="K2" s="819"/>
    </row>
    <row r="3" spans="1:11">
      <c r="A3" s="819"/>
      <c r="B3" s="819"/>
      <c r="C3" s="819"/>
      <c r="D3" s="819"/>
      <c r="E3" s="819"/>
      <c r="F3" s="819"/>
      <c r="G3" s="819"/>
      <c r="H3" s="819"/>
      <c r="I3" s="819"/>
      <c r="J3" s="819"/>
      <c r="K3" s="819"/>
    </row>
    <row r="4" spans="1:11" ht="17.25">
      <c r="A4" s="970" t="s">
        <v>30</v>
      </c>
      <c r="B4" s="970"/>
      <c r="C4" s="970"/>
      <c r="D4" s="970"/>
      <c r="E4" s="970"/>
      <c r="F4" s="970"/>
      <c r="G4" s="970"/>
      <c r="H4" s="970"/>
      <c r="I4" s="970"/>
      <c r="J4" s="970"/>
      <c r="K4" s="970"/>
    </row>
    <row r="5" spans="1:11">
      <c r="A5" s="819"/>
      <c r="B5" s="819"/>
      <c r="C5" s="819"/>
      <c r="D5" s="819"/>
      <c r="E5" s="819"/>
      <c r="F5" s="819"/>
      <c r="G5" s="819"/>
      <c r="H5" s="819"/>
      <c r="I5" s="819"/>
      <c r="J5" s="819"/>
      <c r="K5" s="819"/>
    </row>
    <row r="6" spans="1:11" ht="22.5" customHeight="1">
      <c r="A6" s="819"/>
      <c r="B6" s="1215" t="s">
        <v>31</v>
      </c>
      <c r="C6" s="819"/>
      <c r="D6" s="819"/>
      <c r="E6" s="819"/>
      <c r="F6" s="819"/>
      <c r="G6" s="819"/>
      <c r="H6" s="819"/>
      <c r="I6" s="819"/>
      <c r="J6" s="819"/>
      <c r="K6" s="819"/>
    </row>
    <row r="7" spans="1:11" ht="15.75" customHeight="1">
      <c r="A7" s="819"/>
      <c r="B7" s="1216" t="s">
        <v>70</v>
      </c>
      <c r="C7" s="1216"/>
      <c r="D7" s="1216"/>
      <c r="E7" s="1216"/>
      <c r="F7" s="1216"/>
      <c r="G7" s="1216"/>
      <c r="H7" s="1216"/>
      <c r="I7" s="1216"/>
      <c r="J7" s="1216"/>
      <c r="K7" s="819"/>
    </row>
    <row r="8" spans="1:11" ht="15.75" customHeight="1">
      <c r="A8" s="819"/>
      <c r="B8" s="1216"/>
      <c r="C8" s="1216"/>
      <c r="D8" s="1216"/>
      <c r="E8" s="1216"/>
      <c r="F8" s="1216"/>
      <c r="G8" s="1216"/>
      <c r="H8" s="1216"/>
      <c r="I8" s="1216"/>
      <c r="J8" s="1216"/>
      <c r="K8" s="819"/>
    </row>
    <row r="9" spans="1:11" ht="15.75" customHeight="1">
      <c r="A9" s="819"/>
      <c r="B9" s="1216"/>
      <c r="C9" s="1216"/>
      <c r="D9" s="1216"/>
      <c r="E9" s="1216"/>
      <c r="F9" s="1216"/>
      <c r="G9" s="1216"/>
      <c r="H9" s="1216"/>
      <c r="I9" s="1216"/>
      <c r="J9" s="1216"/>
      <c r="K9" s="819"/>
    </row>
    <row r="10" spans="1:11" ht="15.75" customHeight="1">
      <c r="A10" s="819"/>
      <c r="B10" s="1216"/>
      <c r="C10" s="1216"/>
      <c r="D10" s="1216"/>
      <c r="E10" s="1216"/>
      <c r="F10" s="1216"/>
      <c r="G10" s="1216"/>
      <c r="H10" s="1216"/>
      <c r="I10" s="1216"/>
      <c r="J10" s="1216"/>
      <c r="K10" s="819"/>
    </row>
    <row r="11" spans="1:11" ht="15.75" customHeight="1">
      <c r="A11" s="819"/>
      <c r="B11" s="1216"/>
      <c r="C11" s="1216"/>
      <c r="D11" s="1216"/>
      <c r="E11" s="1216"/>
      <c r="F11" s="1216"/>
      <c r="G11" s="1216"/>
      <c r="H11" s="1216"/>
      <c r="I11" s="1216"/>
      <c r="J11" s="1216"/>
      <c r="K11" s="819"/>
    </row>
    <row r="12" spans="1:11">
      <c r="A12" s="819"/>
      <c r="B12" s="819"/>
      <c r="C12" s="819"/>
      <c r="D12" s="819"/>
      <c r="E12" s="819"/>
      <c r="F12" s="819"/>
      <c r="G12" s="819"/>
      <c r="H12" s="819"/>
      <c r="I12" s="819"/>
      <c r="J12" s="819"/>
      <c r="K12" s="819"/>
    </row>
    <row r="13" spans="1:11" ht="22.5" customHeight="1">
      <c r="A13" s="819"/>
      <c r="B13" s="1215" t="s">
        <v>33</v>
      </c>
      <c r="C13" s="819"/>
      <c r="D13" s="819"/>
      <c r="E13" s="819"/>
      <c r="F13" s="819"/>
      <c r="G13" s="819"/>
      <c r="H13" s="819"/>
      <c r="I13" s="819"/>
      <c r="J13" s="819"/>
      <c r="K13" s="819"/>
    </row>
    <row r="14" spans="1:11">
      <c r="A14" s="1214" t="s">
        <v>36</v>
      </c>
      <c r="B14" s="819"/>
      <c r="C14" s="819"/>
      <c r="D14" s="819"/>
      <c r="E14" s="819"/>
      <c r="F14" s="819"/>
      <c r="G14" s="819"/>
      <c r="H14" s="819"/>
      <c r="I14" s="819"/>
      <c r="J14" s="819"/>
      <c r="K14" s="819"/>
    </row>
    <row r="15" spans="1:11" ht="15.75" customHeight="1">
      <c r="A15" s="2" t="s">
        <v>37</v>
      </c>
      <c r="B15" s="2" t="s">
        <v>40</v>
      </c>
      <c r="C15" s="1217" t="s">
        <v>324</v>
      </c>
      <c r="D15" s="1217"/>
      <c r="E15" s="1217"/>
      <c r="F15" s="1217"/>
      <c r="G15" s="1217"/>
      <c r="H15" s="1217"/>
      <c r="I15" s="1217"/>
      <c r="J15" s="1217"/>
      <c r="K15" s="819"/>
    </row>
    <row r="16" spans="1:11" ht="15.75" customHeight="1">
      <c r="A16" s="819"/>
      <c r="B16" s="819"/>
      <c r="C16" s="1217"/>
      <c r="D16" s="1217"/>
      <c r="E16" s="1217"/>
      <c r="F16" s="1217"/>
      <c r="G16" s="1217"/>
      <c r="H16" s="1217"/>
      <c r="I16" s="1217"/>
      <c r="J16" s="1217"/>
      <c r="K16" s="819"/>
    </row>
    <row r="17" spans="1:11" ht="15.75" customHeight="1">
      <c r="A17" s="819"/>
      <c r="B17" s="819"/>
      <c r="C17" s="1217"/>
      <c r="D17" s="1217"/>
      <c r="E17" s="1217"/>
      <c r="F17" s="1217"/>
      <c r="G17" s="1217"/>
      <c r="H17" s="1217"/>
      <c r="I17" s="1217"/>
      <c r="J17" s="1217"/>
      <c r="K17" s="819"/>
    </row>
    <row r="18" spans="1:11">
      <c r="A18" s="819"/>
      <c r="B18" s="819"/>
      <c r="C18" s="819"/>
      <c r="D18" s="819"/>
      <c r="E18" s="819"/>
      <c r="F18" s="819"/>
      <c r="G18" s="819"/>
      <c r="H18" s="819"/>
      <c r="I18" s="819"/>
      <c r="J18" s="819"/>
      <c r="K18" s="819"/>
    </row>
    <row r="19" spans="1:11" ht="16.5" customHeight="1">
      <c r="A19" s="2" t="s">
        <v>37</v>
      </c>
      <c r="B19" s="2" t="s">
        <v>32</v>
      </c>
      <c r="C19" s="1217" t="s">
        <v>424</v>
      </c>
      <c r="D19" s="1217"/>
      <c r="E19" s="1217"/>
      <c r="F19" s="1217"/>
      <c r="G19" s="1217"/>
      <c r="H19" s="1217"/>
      <c r="I19" s="1217"/>
      <c r="J19" s="1217"/>
      <c r="K19" s="819"/>
    </row>
    <row r="20" spans="1:11" ht="16.5" customHeight="1">
      <c r="A20" s="819"/>
      <c r="B20" s="819"/>
      <c r="C20" s="1217"/>
      <c r="D20" s="1217"/>
      <c r="E20" s="1217"/>
      <c r="F20" s="1217"/>
      <c r="G20" s="1217"/>
      <c r="H20" s="1217"/>
      <c r="I20" s="1217"/>
      <c r="J20" s="1217"/>
      <c r="K20" s="819"/>
    </row>
    <row r="21" spans="1:11" ht="16.5" customHeight="1">
      <c r="A21" s="819"/>
      <c r="B21" s="819"/>
      <c r="C21" s="1217"/>
      <c r="D21" s="1217"/>
      <c r="E21" s="1217"/>
      <c r="F21" s="1217"/>
      <c r="G21" s="1217"/>
      <c r="H21" s="1217"/>
      <c r="I21" s="1217"/>
      <c r="J21" s="1217"/>
      <c r="K21" s="819"/>
    </row>
    <row r="22" spans="1:11">
      <c r="A22" s="819"/>
      <c r="B22" s="819"/>
      <c r="C22" s="1218"/>
      <c r="D22" s="1218"/>
      <c r="E22" s="1218"/>
      <c r="F22" s="1218"/>
      <c r="G22" s="1218"/>
      <c r="H22" s="1218"/>
      <c r="I22" s="1218"/>
      <c r="J22" s="1218"/>
      <c r="K22" s="819"/>
    </row>
    <row r="23" spans="1:11" ht="15.75" customHeight="1">
      <c r="A23" s="2" t="s">
        <v>37</v>
      </c>
      <c r="B23" s="2" t="s">
        <v>32</v>
      </c>
      <c r="C23" s="1217" t="s">
        <v>615</v>
      </c>
      <c r="D23" s="1217"/>
      <c r="E23" s="1217"/>
      <c r="F23" s="1217"/>
      <c r="G23" s="1217"/>
      <c r="H23" s="1217"/>
      <c r="I23" s="1217"/>
      <c r="J23" s="1217"/>
      <c r="K23" s="819"/>
    </row>
    <row r="24" spans="1:11" ht="15.75" customHeight="1">
      <c r="A24" s="819"/>
      <c r="B24" s="819"/>
      <c r="C24" s="1217"/>
      <c r="D24" s="1217"/>
      <c r="E24" s="1217"/>
      <c r="F24" s="1217"/>
      <c r="G24" s="1217"/>
      <c r="H24" s="1217"/>
      <c r="I24" s="1217"/>
      <c r="J24" s="1217"/>
      <c r="K24" s="819"/>
    </row>
    <row r="25" spans="1:11">
      <c r="A25" s="819"/>
      <c r="B25" s="819"/>
      <c r="C25" s="819"/>
      <c r="D25" s="819"/>
      <c r="E25" s="819"/>
      <c r="F25" s="819"/>
      <c r="G25" s="819"/>
      <c r="H25" s="819"/>
      <c r="I25" s="819"/>
      <c r="J25" s="819"/>
      <c r="K25" s="819"/>
    </row>
    <row r="26" spans="1:11" ht="22.5" customHeight="1">
      <c r="A26" s="819"/>
      <c r="B26" s="1215" t="s">
        <v>52</v>
      </c>
      <c r="C26" s="819"/>
      <c r="D26" s="819"/>
      <c r="E26" s="819"/>
      <c r="F26" s="819"/>
      <c r="G26" s="819"/>
      <c r="H26" s="819"/>
      <c r="I26" s="819"/>
      <c r="J26" s="819"/>
      <c r="K26" s="819"/>
    </row>
    <row r="27" spans="1:11">
      <c r="A27" s="819"/>
      <c r="B27" s="819"/>
      <c r="C27" s="819"/>
      <c r="D27" s="819"/>
      <c r="E27" s="819"/>
      <c r="F27" s="819"/>
      <c r="G27" s="819"/>
      <c r="H27" s="819"/>
      <c r="I27" s="819"/>
      <c r="J27" s="819"/>
      <c r="K27" s="819"/>
    </row>
    <row r="28" spans="1:11" ht="15.75" customHeight="1">
      <c r="A28" s="2" t="s">
        <v>37</v>
      </c>
      <c r="B28" s="2" t="s">
        <v>32</v>
      </c>
      <c r="C28" s="1217" t="s">
        <v>617</v>
      </c>
      <c r="D28" s="1217"/>
      <c r="E28" s="1217"/>
      <c r="F28" s="1217"/>
      <c r="G28" s="1217"/>
      <c r="H28" s="1217"/>
      <c r="I28" s="1217"/>
      <c r="J28" s="1217"/>
      <c r="K28" s="819"/>
    </row>
    <row r="29" spans="1:11" ht="15.75" customHeight="1">
      <c r="A29" s="819"/>
      <c r="B29" s="819"/>
      <c r="C29" s="1217"/>
      <c r="D29" s="1217"/>
      <c r="E29" s="1217"/>
      <c r="F29" s="1217"/>
      <c r="G29" s="1217"/>
      <c r="H29" s="1217"/>
      <c r="I29" s="1217"/>
      <c r="J29" s="1217"/>
      <c r="K29" s="819"/>
    </row>
    <row r="30" spans="1:11">
      <c r="A30" s="819"/>
      <c r="B30" s="819"/>
      <c r="C30" s="819"/>
      <c r="D30" s="819"/>
      <c r="E30" s="819"/>
      <c r="F30" s="819"/>
      <c r="G30" s="819"/>
      <c r="H30" s="819"/>
      <c r="I30" s="819"/>
      <c r="J30" s="819"/>
      <c r="K30" s="819"/>
    </row>
    <row r="31" spans="1:11" ht="15.75" customHeight="1">
      <c r="A31" s="2" t="s">
        <v>37</v>
      </c>
      <c r="B31" s="2" t="s">
        <v>32</v>
      </c>
      <c r="C31" s="1217" t="s">
        <v>618</v>
      </c>
      <c r="D31" s="1217"/>
      <c r="E31" s="1217"/>
      <c r="F31" s="1217"/>
      <c r="G31" s="1217"/>
      <c r="H31" s="1217"/>
      <c r="I31" s="1217"/>
      <c r="J31" s="1217"/>
      <c r="K31" s="819"/>
    </row>
    <row r="32" spans="1:11" ht="15.75" customHeight="1">
      <c r="A32" s="819"/>
      <c r="B32" s="819"/>
      <c r="C32" s="1217"/>
      <c r="D32" s="1217"/>
      <c r="E32" s="1217"/>
      <c r="F32" s="1217"/>
      <c r="G32" s="1217"/>
      <c r="H32" s="1217"/>
      <c r="I32" s="1217"/>
      <c r="J32" s="1217"/>
      <c r="K32" s="819"/>
    </row>
    <row r="33" spans="1:11">
      <c r="A33" s="819"/>
      <c r="B33" s="819"/>
      <c r="C33" s="1218"/>
      <c r="D33" s="1218"/>
      <c r="E33" s="1218"/>
      <c r="F33" s="1218"/>
      <c r="G33" s="1218"/>
      <c r="H33" s="1218"/>
      <c r="I33" s="1218"/>
      <c r="J33" s="1218"/>
      <c r="K33" s="819"/>
    </row>
    <row r="34" spans="1:11">
      <c r="A34" s="819"/>
      <c r="B34" s="819"/>
      <c r="C34" s="819"/>
      <c r="D34" s="819"/>
      <c r="E34" s="819"/>
      <c r="F34" s="819"/>
      <c r="G34" s="819"/>
      <c r="H34" s="819"/>
      <c r="I34" s="819"/>
      <c r="J34" s="819"/>
      <c r="K34" s="819"/>
    </row>
    <row r="35" spans="1:11" ht="15.75" customHeight="1">
      <c r="A35" s="819"/>
      <c r="B35" s="1217" t="s">
        <v>54</v>
      </c>
      <c r="C35" s="1217"/>
      <c r="D35" s="1217"/>
      <c r="E35" s="1217"/>
      <c r="F35" s="1217"/>
      <c r="G35" s="1217"/>
      <c r="H35" s="1217"/>
      <c r="I35" s="1217"/>
      <c r="J35" s="1217"/>
      <c r="K35" s="819"/>
    </row>
    <row r="36" spans="1:11" ht="15.75" customHeight="1">
      <c r="A36" s="819"/>
      <c r="B36" s="1217"/>
      <c r="C36" s="1217"/>
      <c r="D36" s="1217"/>
      <c r="E36" s="1217"/>
      <c r="F36" s="1217"/>
      <c r="G36" s="1217"/>
      <c r="H36" s="1217"/>
      <c r="I36" s="1217"/>
      <c r="J36" s="1217"/>
      <c r="K36" s="819"/>
    </row>
    <row r="37" spans="1:11" ht="15.75" customHeight="1">
      <c r="A37" s="819"/>
      <c r="B37" s="1217"/>
      <c r="C37" s="1217"/>
      <c r="D37" s="1217"/>
      <c r="E37" s="1217"/>
      <c r="F37" s="1217"/>
      <c r="G37" s="1217"/>
      <c r="H37" s="1217"/>
      <c r="I37" s="1217"/>
      <c r="J37" s="1217"/>
      <c r="K37" s="819"/>
    </row>
    <row r="38" spans="1:11" ht="15.75" customHeight="1">
      <c r="A38" s="819"/>
      <c r="B38" s="1217"/>
      <c r="C38" s="1217"/>
      <c r="D38" s="1217"/>
      <c r="E38" s="1217"/>
      <c r="F38" s="1217"/>
      <c r="G38" s="1217"/>
      <c r="H38" s="1217"/>
      <c r="I38" s="1217"/>
      <c r="J38" s="1217"/>
      <c r="K38" s="819"/>
    </row>
    <row r="39" spans="1:11">
      <c r="A39" s="819"/>
      <c r="B39" s="1218"/>
      <c r="C39" s="1218"/>
      <c r="D39" s="1218"/>
      <c r="E39" s="1218"/>
      <c r="F39" s="1218"/>
      <c r="G39" s="1218"/>
      <c r="H39" s="1218"/>
      <c r="I39" s="1218"/>
      <c r="J39" s="819"/>
      <c r="K39" s="819"/>
    </row>
    <row r="40" spans="1:11">
      <c r="A40" s="819"/>
      <c r="B40" s="819"/>
      <c r="C40" s="819"/>
      <c r="D40" s="819"/>
      <c r="E40" s="819"/>
      <c r="F40" s="819"/>
      <c r="G40" s="819"/>
      <c r="H40" s="819"/>
      <c r="I40" s="819"/>
      <c r="J40" s="819"/>
      <c r="K40" s="819"/>
    </row>
    <row r="41" spans="1:11">
      <c r="A41" s="819"/>
      <c r="B41" s="819"/>
      <c r="C41" s="819"/>
      <c r="D41" s="819"/>
      <c r="E41" s="819"/>
      <c r="F41" s="819"/>
      <c r="G41" s="819"/>
      <c r="H41" s="819"/>
      <c r="I41" s="819"/>
      <c r="J41" s="819"/>
      <c r="K41" s="819"/>
    </row>
    <row r="42" spans="1:11" ht="15.75" customHeight="1">
      <c r="A42" s="819"/>
      <c r="B42" s="819"/>
      <c r="C42" s="819"/>
      <c r="D42" s="819"/>
      <c r="E42" s="819"/>
      <c r="F42" s="819" t="s">
        <v>106</v>
      </c>
      <c r="G42" s="819"/>
      <c r="H42" s="819"/>
      <c r="I42" s="819"/>
      <c r="J42" s="819"/>
      <c r="K42" s="819"/>
    </row>
    <row r="43" spans="1:11" ht="15.75" customHeight="1">
      <c r="A43" s="819"/>
      <c r="B43" s="819"/>
      <c r="C43" s="819"/>
      <c r="D43" s="819"/>
      <c r="E43" s="819"/>
      <c r="F43" s="819" t="s">
        <v>58</v>
      </c>
      <c r="G43" s="819"/>
      <c r="H43" s="819"/>
      <c r="I43" s="819"/>
      <c r="J43" s="819"/>
      <c r="K43" s="819"/>
    </row>
    <row r="44" spans="1:11" ht="15.75" customHeight="1">
      <c r="A44" s="819"/>
      <c r="B44" s="819"/>
      <c r="C44" s="819"/>
      <c r="D44" s="819"/>
      <c r="E44" s="819"/>
      <c r="F44" s="819" t="s">
        <v>60</v>
      </c>
      <c r="G44" s="819"/>
      <c r="H44" s="819"/>
      <c r="I44" s="819"/>
      <c r="J44" s="819"/>
      <c r="K44" s="819"/>
    </row>
    <row r="45" spans="1:11" ht="15.75" customHeight="1">
      <c r="A45" s="819"/>
      <c r="B45" s="819"/>
      <c r="C45" s="819"/>
      <c r="D45" s="819"/>
      <c r="E45" s="819"/>
      <c r="F45" s="819"/>
      <c r="G45" s="819"/>
      <c r="H45" s="819"/>
      <c r="I45" s="819"/>
      <c r="J45" s="819"/>
      <c r="K45" s="819"/>
    </row>
    <row r="46" spans="1:11">
      <c r="A46" s="819"/>
      <c r="B46" s="819"/>
      <c r="C46" s="819"/>
      <c r="D46" s="819"/>
      <c r="E46" s="819"/>
      <c r="F46" s="819"/>
      <c r="G46" s="819"/>
      <c r="H46" s="819"/>
      <c r="I46" s="819"/>
      <c r="J46" s="819"/>
      <c r="K46" s="819"/>
    </row>
    <row r="47" spans="1:11" ht="15.75" customHeight="1">
      <c r="A47" s="819"/>
      <c r="B47" s="819" t="s">
        <v>10</v>
      </c>
      <c r="C47" s="819"/>
      <c r="D47" s="819"/>
      <c r="E47" s="819"/>
      <c r="F47" s="819"/>
      <c r="G47" s="819"/>
      <c r="H47" s="819"/>
      <c r="I47" s="819"/>
      <c r="J47" s="819"/>
      <c r="K47" s="819"/>
    </row>
    <row r="48" spans="1:11">
      <c r="A48" s="819"/>
      <c r="B48" s="819"/>
      <c r="C48" s="819"/>
      <c r="D48" s="819"/>
      <c r="E48" s="819"/>
      <c r="F48" s="819"/>
      <c r="G48" s="819"/>
      <c r="H48" s="819"/>
      <c r="I48" s="819"/>
      <c r="J48" s="819"/>
      <c r="K48" s="819"/>
    </row>
    <row r="49" spans="1:11" ht="20.25" customHeight="1">
      <c r="A49" s="819"/>
      <c r="B49" s="819"/>
      <c r="C49" s="819"/>
      <c r="D49" s="819"/>
      <c r="E49" s="819"/>
      <c r="F49" s="2" t="s">
        <v>64</v>
      </c>
      <c r="G49" s="819"/>
      <c r="H49" s="819"/>
      <c r="I49" s="819"/>
      <c r="J49" s="819"/>
      <c r="K49" s="819"/>
    </row>
    <row r="50" spans="1:11" ht="20.25" customHeight="1">
      <c r="A50" s="819"/>
      <c r="B50" s="819"/>
      <c r="C50" s="819"/>
      <c r="D50" s="819"/>
      <c r="E50" s="819"/>
      <c r="F50" s="1219" t="s">
        <v>11</v>
      </c>
      <c r="G50" s="1220"/>
      <c r="H50" s="1220"/>
      <c r="I50" s="1220"/>
      <c r="J50" s="1220"/>
      <c r="K50" s="819"/>
    </row>
    <row r="51" spans="1:11">
      <c r="A51" s="819"/>
      <c r="B51" s="819"/>
      <c r="C51" s="819"/>
      <c r="D51" s="819"/>
      <c r="E51" s="819"/>
      <c r="F51" s="819"/>
      <c r="G51" s="819"/>
      <c r="H51" s="819"/>
      <c r="I51" s="819"/>
      <c r="J51" s="819"/>
      <c r="K51" s="819"/>
    </row>
    <row r="52" spans="1:11">
      <c r="A52" s="819"/>
      <c r="B52" s="819"/>
      <c r="C52" s="819"/>
      <c r="D52" s="819"/>
      <c r="E52" s="819"/>
      <c r="F52" s="819"/>
      <c r="G52" s="819"/>
      <c r="H52" s="819"/>
      <c r="I52" s="819"/>
      <c r="J52" s="819"/>
      <c r="K52" s="819"/>
    </row>
    <row r="53" spans="1:11">
      <c r="A53" s="819"/>
      <c r="B53" s="819"/>
      <c r="C53" s="819"/>
      <c r="D53" s="819"/>
      <c r="E53" s="819"/>
      <c r="F53" s="819"/>
      <c r="G53" s="819"/>
      <c r="H53" s="819"/>
      <c r="I53" s="819"/>
      <c r="J53" s="819"/>
      <c r="K53" s="819"/>
    </row>
  </sheetData>
  <mergeCells count="8">
    <mergeCell ref="A4:K4"/>
    <mergeCell ref="B7:J11"/>
    <mergeCell ref="C15:J17"/>
    <mergeCell ref="C19:J21"/>
    <mergeCell ref="C23:J24"/>
    <mergeCell ref="C28:J29"/>
    <mergeCell ref="C31:J32"/>
    <mergeCell ref="B35:J38"/>
  </mergeCells>
  <phoneticPr fontId="23"/>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A1:K51"/>
  <sheetViews>
    <sheetView workbookViewId="0">
      <selection activeCell="A2" sqref="A2"/>
    </sheetView>
  </sheetViews>
  <sheetFormatPr defaultColWidth="9" defaultRowHeight="13.5"/>
  <cols>
    <col min="1" max="1" width="4.75" style="1221" customWidth="1"/>
    <col min="2" max="2" width="4" style="1221" customWidth="1"/>
    <col min="3" max="10" width="9" style="1221"/>
    <col min="11" max="11" width="4.75" style="1221" customWidth="1"/>
    <col min="12" max="16384" width="9" style="1221"/>
  </cols>
  <sheetData>
    <row r="1" spans="1:11">
      <c r="A1" s="1221" t="s">
        <v>701</v>
      </c>
      <c r="F1" s="315"/>
      <c r="I1" s="1221" t="s">
        <v>328</v>
      </c>
    </row>
    <row r="4" spans="1:11" ht="17.25">
      <c r="A4" s="1222" t="s">
        <v>30</v>
      </c>
      <c r="B4" s="1222"/>
      <c r="C4" s="1222"/>
      <c r="D4" s="1222"/>
      <c r="E4" s="1222"/>
      <c r="F4" s="1222"/>
      <c r="G4" s="1222"/>
      <c r="H4" s="1222"/>
      <c r="I4" s="1222"/>
      <c r="J4" s="1222"/>
      <c r="K4" s="1222"/>
    </row>
    <row r="5" spans="1:11" ht="27.75" customHeight="1"/>
    <row r="6" spans="1:11" ht="22.5" customHeight="1">
      <c r="B6" s="1223" t="s">
        <v>31</v>
      </c>
    </row>
    <row r="7" spans="1:11" ht="15.75" customHeight="1">
      <c r="B7" s="1224" t="s">
        <v>330</v>
      </c>
      <c r="C7" s="1224"/>
      <c r="D7" s="1224"/>
      <c r="E7" s="1224"/>
      <c r="F7" s="1224"/>
      <c r="G7" s="1224"/>
      <c r="H7" s="1224"/>
      <c r="I7" s="1224"/>
      <c r="J7" s="1224"/>
    </row>
    <row r="8" spans="1:11" ht="15.75" customHeight="1">
      <c r="B8" s="1224"/>
      <c r="C8" s="1224"/>
      <c r="D8" s="1224"/>
      <c r="E8" s="1224"/>
      <c r="F8" s="1224"/>
      <c r="G8" s="1224"/>
      <c r="H8" s="1224"/>
      <c r="I8" s="1224"/>
      <c r="J8" s="1224"/>
    </row>
    <row r="9" spans="1:11" ht="15.75" customHeight="1">
      <c r="B9" s="1224"/>
      <c r="C9" s="1224"/>
      <c r="D9" s="1224"/>
      <c r="E9" s="1224"/>
      <c r="F9" s="1224"/>
      <c r="G9" s="1224"/>
      <c r="H9" s="1224"/>
      <c r="I9" s="1224"/>
      <c r="J9" s="1224"/>
    </row>
    <row r="10" spans="1:11" ht="15.75" customHeight="1">
      <c r="B10" s="1224"/>
      <c r="C10" s="1224"/>
      <c r="D10" s="1224"/>
      <c r="E10" s="1224"/>
      <c r="F10" s="1224"/>
      <c r="G10" s="1224"/>
      <c r="H10" s="1224"/>
      <c r="I10" s="1224"/>
      <c r="J10" s="1224"/>
    </row>
    <row r="11" spans="1:11" ht="15.75" customHeight="1">
      <c r="B11" s="1224"/>
      <c r="C11" s="1224"/>
      <c r="D11" s="1224"/>
      <c r="E11" s="1224"/>
      <c r="F11" s="1224"/>
      <c r="G11" s="1224"/>
      <c r="H11" s="1224"/>
      <c r="I11" s="1224"/>
      <c r="J11" s="1224"/>
    </row>
    <row r="13" spans="1:11" ht="22.5" customHeight="1">
      <c r="B13" s="1223" t="s">
        <v>33</v>
      </c>
    </row>
    <row r="14" spans="1:11" ht="16.5" customHeight="1">
      <c r="A14" s="315"/>
      <c r="B14" s="315" t="s">
        <v>32</v>
      </c>
      <c r="C14" s="1225" t="s">
        <v>47</v>
      </c>
      <c r="D14" s="1225"/>
      <c r="E14" s="1225"/>
      <c r="F14" s="1225"/>
      <c r="G14" s="1225"/>
      <c r="H14" s="1225"/>
      <c r="I14" s="1225"/>
      <c r="J14" s="1225"/>
    </row>
    <row r="15" spans="1:11" ht="16.5" customHeight="1">
      <c r="C15" s="1225"/>
      <c r="D15" s="1225"/>
      <c r="E15" s="1225"/>
      <c r="F15" s="1225"/>
      <c r="G15" s="1225"/>
      <c r="H15" s="1225"/>
      <c r="I15" s="1225"/>
      <c r="J15" s="1225"/>
    </row>
    <row r="16" spans="1:11" ht="16.5" customHeight="1">
      <c r="C16" s="1225"/>
      <c r="D16" s="1225"/>
      <c r="E16" s="1225"/>
      <c r="F16" s="1225"/>
      <c r="G16" s="1225"/>
      <c r="H16" s="1225"/>
      <c r="I16" s="1225"/>
      <c r="J16" s="1225"/>
    </row>
    <row r="17" spans="1:10">
      <c r="C17" s="1226"/>
      <c r="D17" s="1226"/>
      <c r="E17" s="1226"/>
      <c r="F17" s="1226"/>
      <c r="G17" s="1226"/>
      <c r="H17" s="1226"/>
      <c r="I17" s="1226"/>
      <c r="J17" s="1226"/>
    </row>
    <row r="18" spans="1:10" ht="15.75" customHeight="1">
      <c r="A18" s="315"/>
      <c r="B18" s="315" t="s">
        <v>32</v>
      </c>
      <c r="C18" s="1225" t="s">
        <v>49</v>
      </c>
      <c r="D18" s="1225"/>
      <c r="E18" s="1225"/>
      <c r="F18" s="1225"/>
      <c r="G18" s="1225"/>
      <c r="H18" s="1225"/>
      <c r="I18" s="1225"/>
      <c r="J18" s="1225"/>
    </row>
    <row r="19" spans="1:10" ht="15.75" customHeight="1">
      <c r="C19" s="1225"/>
      <c r="D19" s="1225"/>
      <c r="E19" s="1225"/>
      <c r="F19" s="1225"/>
      <c r="G19" s="1225"/>
      <c r="H19" s="1225"/>
      <c r="I19" s="1225"/>
      <c r="J19" s="1225"/>
    </row>
    <row r="21" spans="1:10" ht="22.5" customHeight="1">
      <c r="B21" s="1223" t="s">
        <v>52</v>
      </c>
    </row>
    <row r="22" spans="1:10" ht="15.75" customHeight="1">
      <c r="A22" s="315"/>
      <c r="B22" s="315" t="s">
        <v>32</v>
      </c>
      <c r="C22" s="1227" t="s">
        <v>223</v>
      </c>
      <c r="D22" s="1225"/>
      <c r="E22" s="1225"/>
      <c r="F22" s="1225"/>
      <c r="G22" s="1225"/>
      <c r="H22" s="1225"/>
      <c r="I22" s="1225"/>
      <c r="J22" s="1225"/>
    </row>
    <row r="23" spans="1:10" ht="15.75" customHeight="1">
      <c r="C23" s="1225"/>
      <c r="D23" s="1225"/>
      <c r="E23" s="1225"/>
      <c r="F23" s="1225"/>
      <c r="G23" s="1225"/>
      <c r="H23" s="1225"/>
      <c r="I23" s="1225"/>
      <c r="J23" s="1225"/>
    </row>
    <row r="24" spans="1:10">
      <c r="C24" s="1226"/>
      <c r="D24" s="1226"/>
      <c r="E24" s="1226"/>
      <c r="F24" s="1226"/>
      <c r="G24" s="1226"/>
      <c r="H24" s="1226"/>
      <c r="I24" s="1226"/>
      <c r="J24" s="1226"/>
    </row>
    <row r="26" spans="1:10" ht="15.75" customHeight="1">
      <c r="B26" s="1225" t="s">
        <v>334</v>
      </c>
      <c r="C26" s="1225"/>
      <c r="D26" s="1225"/>
      <c r="E26" s="1225"/>
      <c r="F26" s="1225"/>
      <c r="G26" s="1225"/>
      <c r="H26" s="1225"/>
      <c r="I26" s="1225"/>
      <c r="J26" s="1225"/>
    </row>
    <row r="27" spans="1:10" ht="15.75" customHeight="1">
      <c r="B27" s="1225"/>
      <c r="C27" s="1225"/>
      <c r="D27" s="1225"/>
      <c r="E27" s="1225"/>
      <c r="F27" s="1225"/>
      <c r="G27" s="1225"/>
      <c r="H27" s="1225"/>
      <c r="I27" s="1225"/>
      <c r="J27" s="1225"/>
    </row>
    <row r="28" spans="1:10" ht="15.75" customHeight="1">
      <c r="B28" s="1225"/>
      <c r="C28" s="1225"/>
      <c r="D28" s="1225"/>
      <c r="E28" s="1225"/>
      <c r="F28" s="1225"/>
      <c r="G28" s="1225"/>
      <c r="H28" s="1225"/>
      <c r="I28" s="1225"/>
      <c r="J28" s="1225"/>
    </row>
    <row r="29" spans="1:10" ht="15.75" customHeight="1">
      <c r="B29" s="1225"/>
      <c r="C29" s="1225"/>
      <c r="D29" s="1225"/>
      <c r="E29" s="1225"/>
      <c r="F29" s="1225"/>
      <c r="G29" s="1225"/>
      <c r="H29" s="1225"/>
      <c r="I29" s="1225"/>
      <c r="J29" s="1225"/>
    </row>
    <row r="30" spans="1:10">
      <c r="B30" s="1226"/>
      <c r="C30" s="1226"/>
      <c r="D30" s="1226"/>
      <c r="E30" s="1226"/>
      <c r="F30" s="1226"/>
      <c r="G30" s="1226"/>
      <c r="H30" s="1226"/>
      <c r="I30" s="1226"/>
    </row>
    <row r="33" spans="2:10" s="108" customFormat="1" ht="15.75" customHeight="1">
      <c r="B33" s="108"/>
      <c r="C33" s="108"/>
      <c r="D33" s="108"/>
      <c r="E33" s="108"/>
      <c r="F33" s="108" t="s">
        <v>106</v>
      </c>
      <c r="G33" s="108"/>
      <c r="H33" s="108"/>
      <c r="I33" s="108"/>
      <c r="J33" s="108"/>
    </row>
    <row r="34" spans="2:10" s="108" customFormat="1" ht="15.75" customHeight="1">
      <c r="B34" s="108"/>
      <c r="C34" s="108"/>
      <c r="D34" s="108"/>
      <c r="E34" s="108"/>
      <c r="F34" s="108" t="s">
        <v>58</v>
      </c>
      <c r="G34" s="108"/>
      <c r="H34" s="108"/>
      <c r="I34" s="108"/>
      <c r="J34" s="108"/>
    </row>
    <row r="35" spans="2:10" s="108" customFormat="1" ht="15.75" customHeight="1">
      <c r="B35" s="108"/>
      <c r="C35" s="108"/>
      <c r="D35" s="108"/>
      <c r="E35" s="108"/>
      <c r="F35" s="108" t="s">
        <v>60</v>
      </c>
      <c r="G35" s="108"/>
      <c r="H35" s="108"/>
      <c r="I35" s="108"/>
      <c r="J35" s="108"/>
    </row>
    <row r="36" spans="2:10" s="108" customFormat="1" ht="15.75" customHeight="1">
      <c r="B36" s="108"/>
      <c r="C36" s="108"/>
      <c r="D36" s="108"/>
      <c r="E36" s="108"/>
      <c r="F36" s="108"/>
      <c r="G36" s="108"/>
      <c r="H36" s="108"/>
      <c r="I36" s="108"/>
      <c r="J36" s="108"/>
    </row>
    <row r="37" spans="2:10" s="108" customFormat="1">
      <c r="B37" s="108"/>
      <c r="C37" s="108"/>
      <c r="D37" s="108"/>
      <c r="E37" s="108"/>
      <c r="F37" s="108"/>
      <c r="G37" s="108"/>
      <c r="H37" s="108"/>
      <c r="I37" s="108"/>
      <c r="J37" s="108"/>
    </row>
    <row r="38" spans="2:10" s="108" customFormat="1" ht="15.75" customHeight="1">
      <c r="B38" s="108" t="s">
        <v>10</v>
      </c>
      <c r="C38" s="108"/>
      <c r="D38" s="108"/>
      <c r="E38" s="108"/>
      <c r="F38" s="108"/>
      <c r="G38" s="108"/>
      <c r="H38" s="108"/>
      <c r="I38" s="108"/>
      <c r="J38" s="108"/>
    </row>
    <row r="39" spans="2:10" s="108" customFormat="1">
      <c r="B39" s="108"/>
      <c r="C39" s="108"/>
      <c r="D39" s="108"/>
      <c r="E39" s="108"/>
      <c r="F39" s="108"/>
      <c r="G39" s="108"/>
      <c r="H39" s="108"/>
      <c r="I39" s="108"/>
      <c r="J39" s="108"/>
    </row>
    <row r="40" spans="2:10" s="108" customFormat="1" ht="20.25" customHeight="1">
      <c r="B40" s="108"/>
      <c r="C40" s="108"/>
      <c r="D40" s="108"/>
      <c r="E40" s="108"/>
      <c r="F40" s="315" t="s">
        <v>620</v>
      </c>
      <c r="G40" s="108"/>
      <c r="H40" s="108"/>
      <c r="I40" s="108"/>
      <c r="J40" s="108"/>
    </row>
    <row r="41" spans="2:10" s="108" customFormat="1" ht="20.25" customHeight="1">
      <c r="B41" s="108"/>
      <c r="C41" s="108"/>
      <c r="D41" s="108"/>
      <c r="E41" s="108"/>
      <c r="F41" s="223" t="s">
        <v>11</v>
      </c>
      <c r="G41" s="1229"/>
      <c r="H41" s="1229"/>
      <c r="I41" s="1229"/>
      <c r="J41" s="1229"/>
    </row>
    <row r="42" spans="2:10" s="108" customFormat="1">
      <c r="B42" s="108"/>
      <c r="C42" s="108"/>
      <c r="D42" s="108"/>
      <c r="E42" s="108"/>
      <c r="F42" s="108"/>
      <c r="G42" s="108"/>
      <c r="H42" s="108"/>
      <c r="I42" s="108"/>
      <c r="J42" s="108"/>
    </row>
    <row r="43" spans="2:10" ht="15.75" customHeight="1"/>
    <row r="44" spans="2:10" ht="15.75" customHeight="1"/>
    <row r="45" spans="2:10" ht="15.75" customHeight="1"/>
    <row r="46" spans="2:10" ht="15.75" customHeight="1"/>
    <row r="48" spans="2:10" ht="15.75" customHeight="1"/>
    <row r="50" spans="6:10" ht="20.25" customHeight="1">
      <c r="F50" s="1228"/>
      <c r="G50" s="1230"/>
      <c r="H50" s="1230"/>
      <c r="I50" s="1230"/>
      <c r="J50" s="1230"/>
    </row>
    <row r="51" spans="6:10" ht="20.25" customHeight="1">
      <c r="F51" s="1228"/>
      <c r="G51" s="1230"/>
      <c r="H51" s="1230"/>
      <c r="I51" s="1230"/>
      <c r="J51" s="1230"/>
    </row>
  </sheetData>
  <mergeCells count="6">
    <mergeCell ref="A4:K4"/>
    <mergeCell ref="B7:J11"/>
    <mergeCell ref="C14:J16"/>
    <mergeCell ref="C18:J19"/>
    <mergeCell ref="C22:J23"/>
    <mergeCell ref="B26:J29"/>
  </mergeCells>
  <phoneticPr fontId="23"/>
  <pageMargins left="0.7" right="0.7" top="0.75" bottom="0.75" header="0.3" footer="0.3"/>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CCFF99"/>
    <pageSetUpPr fitToPage="1"/>
  </sheetPr>
  <dimension ref="A1:G22"/>
  <sheetViews>
    <sheetView workbookViewId="0">
      <selection activeCell="O9" sqref="O9:AC10"/>
    </sheetView>
  </sheetViews>
  <sheetFormatPr defaultRowHeight="13.5"/>
  <cols>
    <col min="1" max="1" width="3.75" style="1231" customWidth="1"/>
    <col min="2" max="2" width="8.75" style="1231" customWidth="1"/>
    <col min="3" max="3" width="25.75" style="1231" customWidth="1"/>
    <col min="4" max="4" width="36.875" style="1231" customWidth="1"/>
    <col min="5" max="16384" width="9" style="1231" customWidth="1"/>
  </cols>
  <sheetData>
    <row r="1" spans="1:7" s="821" customFormat="1" ht="17.25">
      <c r="A1" s="1233" t="s">
        <v>695</v>
      </c>
      <c r="D1" s="985"/>
      <c r="F1" s="985"/>
    </row>
    <row r="2" spans="1:7" s="821" customFormat="1" ht="19.5" customHeight="1">
      <c r="B2" s="1237" t="s">
        <v>691</v>
      </c>
      <c r="C2" s="1237"/>
      <c r="D2" s="1237"/>
      <c r="G2" s="914"/>
    </row>
    <row r="3" spans="1:7" s="1232" customFormat="1" ht="18.75">
      <c r="A3" s="1234"/>
      <c r="B3" s="1234"/>
      <c r="C3" s="1234"/>
      <c r="D3" s="1234"/>
      <c r="E3" s="1234"/>
      <c r="F3" s="1234"/>
      <c r="G3" s="1234"/>
    </row>
    <row r="4" spans="1:7" ht="26.25" customHeight="1">
      <c r="B4" s="1238" t="s">
        <v>0</v>
      </c>
      <c r="C4" s="1240" t="e">
        <f>#REF!</f>
        <v>#REF!</v>
      </c>
      <c r="D4" s="1240"/>
    </row>
    <row r="5" spans="1:7" ht="15.75" customHeight="1">
      <c r="B5" s="1238"/>
      <c r="C5" s="1241"/>
      <c r="D5" s="1241"/>
    </row>
    <row r="6" spans="1:7" ht="26.25" customHeight="1">
      <c r="B6" s="1238" t="s">
        <v>232</v>
      </c>
      <c r="C6" s="1240" t="e">
        <f>#REF!</f>
        <v>#REF!</v>
      </c>
      <c r="D6" s="1240"/>
    </row>
    <row r="7" spans="1:7" ht="26.25" customHeight="1"/>
    <row r="8" spans="1:7" ht="45" customHeight="1">
      <c r="A8" s="1235" t="s">
        <v>686</v>
      </c>
      <c r="B8" s="1239" t="s">
        <v>50</v>
      </c>
      <c r="C8" s="1235" t="s">
        <v>237</v>
      </c>
      <c r="D8" s="1235" t="s">
        <v>511</v>
      </c>
    </row>
    <row r="9" spans="1:7" ht="45" customHeight="1">
      <c r="A9" s="1235"/>
      <c r="B9" s="1239"/>
      <c r="C9" s="849"/>
      <c r="D9" s="1242" t="s">
        <v>680</v>
      </c>
    </row>
    <row r="10" spans="1:7" ht="45" customHeight="1">
      <c r="A10" s="1235"/>
      <c r="B10" s="1239"/>
      <c r="C10" s="1235" t="s">
        <v>238</v>
      </c>
      <c r="D10" s="849"/>
    </row>
    <row r="11" spans="1:7" ht="45" customHeight="1">
      <c r="A11" s="1235"/>
      <c r="B11" s="1239"/>
      <c r="C11" s="1235" t="s">
        <v>450</v>
      </c>
      <c r="D11" s="849" t="s">
        <v>2</v>
      </c>
    </row>
    <row r="12" spans="1:7" ht="38.25" customHeight="1">
      <c r="A12" s="1235"/>
      <c r="B12" s="1239"/>
      <c r="C12" s="1235" t="s">
        <v>171</v>
      </c>
      <c r="D12" s="849"/>
    </row>
    <row r="13" spans="1:7" ht="45" customHeight="1">
      <c r="A13" s="1235"/>
      <c r="B13" s="1239"/>
      <c r="C13" s="1235" t="s">
        <v>679</v>
      </c>
      <c r="D13" s="849"/>
    </row>
    <row r="14" spans="1:7" ht="24.75" customHeight="1">
      <c r="B14" s="2"/>
      <c r="C14" s="1238"/>
      <c r="D14" s="1238"/>
    </row>
    <row r="15" spans="1:7" ht="45" customHeight="1">
      <c r="A15" s="1235" t="s">
        <v>687</v>
      </c>
      <c r="B15" s="1239" t="s">
        <v>685</v>
      </c>
      <c r="C15" s="1235" t="s">
        <v>684</v>
      </c>
      <c r="D15" s="849"/>
    </row>
    <row r="16" spans="1:7" ht="45" customHeight="1">
      <c r="A16" s="1235"/>
      <c r="B16" s="1239"/>
      <c r="C16" s="1235" t="s">
        <v>451</v>
      </c>
      <c r="D16" s="849"/>
    </row>
    <row r="17" spans="1:4" ht="38.25" customHeight="1">
      <c r="A17" s="1235"/>
      <c r="B17" s="1239"/>
      <c r="C17" s="1235" t="s">
        <v>171</v>
      </c>
      <c r="D17" s="849"/>
    </row>
    <row r="18" spans="1:4" ht="45" customHeight="1">
      <c r="A18" s="1235"/>
      <c r="B18" s="1239"/>
      <c r="C18" s="1235" t="s">
        <v>679</v>
      </c>
      <c r="D18" s="849"/>
    </row>
    <row r="19" spans="1:4" ht="45" customHeight="1"/>
    <row r="20" spans="1:4" ht="17.25">
      <c r="A20" s="1236" t="s">
        <v>55</v>
      </c>
      <c r="B20" s="1236"/>
      <c r="C20" s="1236"/>
      <c r="D20" s="1236"/>
    </row>
    <row r="21" spans="1:4" ht="17.25">
      <c r="A21" s="1236" t="s">
        <v>688</v>
      </c>
      <c r="B21" s="1236"/>
      <c r="C21" s="1236"/>
      <c r="D21" s="1236"/>
    </row>
    <row r="22" spans="1:4" ht="17.25">
      <c r="A22" s="1236" t="s">
        <v>689</v>
      </c>
      <c r="B22" s="1236"/>
      <c r="C22" s="1236"/>
      <c r="D22" s="1236"/>
    </row>
  </sheetData>
  <mergeCells count="7">
    <mergeCell ref="B2:D2"/>
    <mergeCell ref="C4:D4"/>
    <mergeCell ref="C6:D6"/>
    <mergeCell ref="A8:A13"/>
    <mergeCell ref="B8:B13"/>
    <mergeCell ref="A15:A18"/>
    <mergeCell ref="B15:B18"/>
  </mergeCells>
  <phoneticPr fontId="23"/>
  <pageMargins left="1.1023622047244095" right="0.70866141732283472" top="0.74803149606299213" bottom="0.74803149606299213"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CS68"/>
  <sheetViews>
    <sheetView zoomScale="90" zoomScaleNormal="90" workbookViewId="0">
      <pane ySplit="5" topLeftCell="A6" activePane="bottomLeft" state="frozen"/>
      <selection pane="bottomLeft" activeCell="O41" sqref="O41"/>
    </sheetView>
  </sheetViews>
  <sheetFormatPr defaultRowHeight="13.5"/>
  <cols>
    <col min="1" max="1" width="4.75" style="1243" customWidth="1"/>
    <col min="2" max="2" width="10" style="1243" bestFit="1" customWidth="1"/>
    <col min="3" max="4" width="5" style="1243" bestFit="1" customWidth="1"/>
    <col min="5" max="5" width="16.125" style="1243" bestFit="1" customWidth="1"/>
    <col min="6" max="6" width="15.625" style="1243" customWidth="1"/>
    <col min="7" max="7" width="9.625" style="1243" customWidth="1"/>
    <col min="8" max="8" width="8.5" style="1243" bestFit="1" customWidth="1"/>
    <col min="9" max="9" width="8.5" style="1244" bestFit="1" customWidth="1"/>
    <col min="10" max="10" width="8.125" style="1243" bestFit="1" customWidth="1"/>
    <col min="11" max="11" width="8.5" style="1243" bestFit="1" customWidth="1"/>
    <col min="12" max="12" width="5" style="1243" bestFit="1" customWidth="1"/>
    <col min="13" max="13" width="20" style="1243" bestFit="1" customWidth="1"/>
    <col min="14" max="15" width="18" style="1243" bestFit="1" customWidth="1"/>
    <col min="16" max="16" width="8.5" style="1243" bestFit="1" customWidth="1"/>
    <col min="17" max="17" width="10.25" style="1243" bestFit="1" customWidth="1"/>
    <col min="18" max="18" width="10.25" style="1243" customWidth="1"/>
    <col min="19" max="19" width="12.25" style="1243" bestFit="1" customWidth="1"/>
    <col min="20" max="20" width="5.25" style="1243" bestFit="1" customWidth="1"/>
    <col min="21" max="21" width="10" style="1243" bestFit="1" customWidth="1"/>
    <col min="22" max="23" width="5" style="1243" bestFit="1" customWidth="1"/>
    <col min="24" max="24" width="9.5" style="1243" customWidth="1"/>
    <col min="25" max="25" width="10.25" style="1243" customWidth="1"/>
    <col min="26" max="26" width="11" style="1243" customWidth="1"/>
    <col min="27" max="27" width="8.5" style="1243" bestFit="1" customWidth="1"/>
    <col min="28" max="28" width="8.5" style="1244" bestFit="1" customWidth="1"/>
    <col min="29" max="29" width="8.5" style="1244" customWidth="1"/>
    <col min="30" max="30" width="8.5" style="1243" bestFit="1" customWidth="1"/>
    <col min="31" max="31" width="5" style="1243" bestFit="1" customWidth="1"/>
    <col min="32" max="32" width="8.5" style="1243" bestFit="1" customWidth="1"/>
    <col min="33" max="33" width="10.25" style="1243" bestFit="1" customWidth="1"/>
    <col min="34" max="34" width="10.25" style="1243" customWidth="1"/>
    <col min="35" max="35" width="12.25" style="1243" bestFit="1" customWidth="1"/>
    <col min="36" max="36" width="6.75" style="1243" bestFit="1" customWidth="1"/>
    <col min="37" max="38" width="5" style="1243" bestFit="1" customWidth="1"/>
    <col min="39" max="39" width="6.75" style="1243" bestFit="1" customWidth="1"/>
    <col min="40" max="40" width="9.75" style="1243" bestFit="1" customWidth="1"/>
    <col min="41" max="41" width="10.25" style="1243" bestFit="1" customWidth="1"/>
    <col min="42" max="43" width="5" style="1243" bestFit="1" customWidth="1"/>
    <col min="44" max="44" width="14.125" style="1243" bestFit="1" customWidth="1"/>
    <col min="45" max="45" width="14.375" style="1243" bestFit="1" customWidth="1"/>
    <col min="46" max="46" width="10.25" style="1243" bestFit="1" customWidth="1"/>
    <col min="47" max="47" width="5" style="1243" bestFit="1" customWidth="1"/>
    <col min="48" max="48" width="9.75" style="1243" customWidth="1"/>
    <col min="49" max="60" width="8.5" style="1243" customWidth="1"/>
    <col min="61" max="62" width="8.5" style="1243" bestFit="1" customWidth="1"/>
    <col min="63" max="63" width="10.25" style="1243" bestFit="1" customWidth="1"/>
    <col min="64" max="64" width="10.25" style="1243" customWidth="1"/>
    <col min="65" max="65" width="14.125" style="1244" bestFit="1" customWidth="1"/>
    <col min="66" max="66" width="13.875" style="1244" customWidth="1"/>
    <col min="67" max="67" width="8.5" style="1243" bestFit="1" customWidth="1"/>
    <col min="68" max="68" width="14.125" style="1243" bestFit="1" customWidth="1"/>
    <col min="69" max="71" width="8.5" style="1243" bestFit="1" customWidth="1"/>
    <col min="72" max="75" width="10.25" style="1244" bestFit="1" customWidth="1"/>
    <col min="76" max="76" width="8.75" style="1243" bestFit="1" customWidth="1"/>
    <col min="77" max="77" width="16.125" style="1243" bestFit="1" customWidth="1"/>
    <col min="78" max="79" width="5" style="1243" bestFit="1" customWidth="1"/>
    <col min="80" max="82" width="8.5" style="1243" bestFit="1" customWidth="1"/>
    <col min="83" max="85" width="5" style="1243" bestFit="1" customWidth="1"/>
    <col min="86" max="88" width="8.5" style="1243" bestFit="1" customWidth="1"/>
    <col min="89" max="89" width="5" style="1243" bestFit="1" customWidth="1"/>
    <col min="90" max="90" width="8.5" style="1243" bestFit="1" customWidth="1"/>
    <col min="91" max="93" width="8.5" style="1243" customWidth="1"/>
    <col min="94" max="94" width="4.75" style="1243" customWidth="1"/>
    <col min="95" max="95" width="4.625" style="1243" customWidth="1"/>
    <col min="96" max="16384" width="9" style="1243" customWidth="1"/>
  </cols>
  <sheetData>
    <row r="1" spans="1:97" s="1245" customFormat="1" ht="12">
      <c r="A1" s="1245" t="s">
        <v>322</v>
      </c>
      <c r="E1" s="1265"/>
      <c r="F1" s="1265"/>
      <c r="G1" s="1265"/>
      <c r="H1" s="1265"/>
      <c r="I1" s="1265"/>
      <c r="J1" s="1245" t="s">
        <v>333</v>
      </c>
      <c r="V1" s="1246"/>
      <c r="Y1" s="1265"/>
      <c r="Z1" s="1265"/>
      <c r="AA1" s="1265"/>
      <c r="AB1" s="1282"/>
      <c r="AC1" s="1282"/>
      <c r="AI1" s="1287"/>
      <c r="AJ1" s="1287"/>
      <c r="AK1" s="1287"/>
      <c r="AQ1" s="1290"/>
      <c r="AR1" s="1290"/>
      <c r="AS1" s="1290"/>
      <c r="BM1" s="1245" t="s">
        <v>109</v>
      </c>
      <c r="BO1" s="1246"/>
      <c r="BP1" s="1246"/>
      <c r="BQ1" s="1246"/>
      <c r="BR1" s="1246"/>
      <c r="BT1" s="1282"/>
      <c r="BU1" s="1282"/>
      <c r="BV1" s="1282"/>
      <c r="BW1" s="1282"/>
      <c r="BY1" s="1313"/>
      <c r="BZ1" s="1313"/>
      <c r="CB1" s="1314"/>
      <c r="CC1" s="1313"/>
      <c r="CE1" s="1313"/>
      <c r="CF1" s="1313"/>
      <c r="CL1" s="1313"/>
      <c r="CM1" s="1313"/>
      <c r="CN1" s="1313"/>
      <c r="CO1" s="1313"/>
    </row>
    <row r="2" spans="1:97" s="1245" customFormat="1" ht="12">
      <c r="I2" s="1246"/>
      <c r="V2" s="1246"/>
      <c r="AB2" s="1282"/>
      <c r="AC2" s="1282"/>
      <c r="BM2" s="1245" t="s">
        <v>524</v>
      </c>
      <c r="BP2" s="1311"/>
      <c r="BQ2" s="1311"/>
      <c r="BR2" s="1311"/>
      <c r="BS2" s="1311"/>
      <c r="BT2" s="1282"/>
      <c r="BU2" s="1282"/>
      <c r="BV2" s="1282"/>
      <c r="BW2" s="1282"/>
      <c r="BZ2" s="1313"/>
      <c r="CA2" s="1313"/>
      <c r="CC2" s="1314"/>
      <c r="CD2" s="1313"/>
      <c r="CF2" s="1313"/>
      <c r="CG2" s="1313"/>
      <c r="CL2" s="1313"/>
      <c r="CM2" s="1313"/>
      <c r="CN2" s="1313"/>
      <c r="CO2" s="1313"/>
    </row>
    <row r="3" spans="1:97" s="1246" customFormat="1" ht="12" customHeight="1">
      <c r="A3" s="1248" t="s">
        <v>394</v>
      </c>
      <c r="B3" s="1248"/>
      <c r="C3" s="1248"/>
      <c r="D3" s="1248"/>
      <c r="E3" s="1248"/>
      <c r="F3" s="1248"/>
      <c r="G3" s="1248"/>
      <c r="H3" s="1248"/>
      <c r="I3" s="1248"/>
      <c r="J3" s="1248"/>
      <c r="K3" s="1248"/>
      <c r="L3" s="1248"/>
      <c r="M3" s="1248"/>
      <c r="N3" s="1248"/>
      <c r="O3" s="1248"/>
      <c r="P3" s="1248"/>
      <c r="Q3" s="1248"/>
      <c r="R3" s="1248"/>
      <c r="S3" s="1248"/>
      <c r="T3" s="1249" t="s">
        <v>195</v>
      </c>
      <c r="U3" s="1249"/>
      <c r="V3" s="1249"/>
      <c r="W3" s="1249"/>
      <c r="X3" s="1249"/>
      <c r="Y3" s="1249"/>
      <c r="Z3" s="1249"/>
      <c r="AA3" s="1249"/>
      <c r="AB3" s="1249"/>
      <c r="AC3" s="1249"/>
      <c r="AD3" s="1249"/>
      <c r="AE3" s="1249"/>
      <c r="AF3" s="1249"/>
      <c r="AG3" s="1249"/>
      <c r="AH3" s="1249"/>
      <c r="AI3" s="1249"/>
      <c r="AJ3" s="1270" t="s">
        <v>525</v>
      </c>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300" t="s">
        <v>74</v>
      </c>
      <c r="BJ3" s="1300"/>
      <c r="BK3" s="1300"/>
      <c r="BL3" s="1300"/>
      <c r="BM3" s="1304" t="s">
        <v>419</v>
      </c>
      <c r="BN3" s="1307"/>
      <c r="BO3" s="1309"/>
      <c r="BP3" s="1300" t="s">
        <v>526</v>
      </c>
      <c r="BQ3" s="1300"/>
      <c r="BR3" s="1300"/>
      <c r="BS3" s="1300"/>
      <c r="BT3" s="1306" t="s">
        <v>527</v>
      </c>
      <c r="BU3" s="1306"/>
      <c r="BV3" s="1249" t="s">
        <v>518</v>
      </c>
      <c r="BW3" s="1249"/>
      <c r="BX3" s="1249"/>
      <c r="BY3" s="1249"/>
      <c r="BZ3" s="1284" t="s">
        <v>365</v>
      </c>
      <c r="CA3" s="1284"/>
      <c r="CB3" s="1284"/>
      <c r="CC3" s="1284"/>
      <c r="CD3" s="1284"/>
      <c r="CE3" s="1284"/>
      <c r="CF3" s="1284"/>
      <c r="CG3" s="1284"/>
      <c r="CH3" s="1284"/>
      <c r="CI3" s="1284"/>
      <c r="CJ3" s="1284"/>
      <c r="CK3" s="1284"/>
      <c r="CL3" s="1284"/>
      <c r="CM3" s="1284"/>
      <c r="CN3" s="1284"/>
      <c r="CO3" s="1284"/>
      <c r="CP3" s="1284"/>
      <c r="CQ3" s="1284"/>
      <c r="CR3" s="1249" t="s">
        <v>276</v>
      </c>
      <c r="CS3" s="1249" t="s">
        <v>529</v>
      </c>
    </row>
    <row r="4" spans="1:97" s="1246" customFormat="1" ht="13.5" customHeight="1">
      <c r="A4" s="1248"/>
      <c r="B4" s="1248"/>
      <c r="C4" s="1248"/>
      <c r="D4" s="1248"/>
      <c r="E4" s="1248"/>
      <c r="F4" s="1248"/>
      <c r="G4" s="1248"/>
      <c r="H4" s="1248"/>
      <c r="I4" s="1248"/>
      <c r="J4" s="1248"/>
      <c r="K4" s="1248"/>
      <c r="L4" s="1248"/>
      <c r="M4" s="1248"/>
      <c r="N4" s="1248"/>
      <c r="O4" s="1248"/>
      <c r="P4" s="1248"/>
      <c r="Q4" s="1248"/>
      <c r="R4" s="1248"/>
      <c r="S4" s="1248"/>
      <c r="T4" s="1249"/>
      <c r="U4" s="1249"/>
      <c r="V4" s="1249"/>
      <c r="W4" s="1249"/>
      <c r="X4" s="1249"/>
      <c r="Y4" s="1249"/>
      <c r="Z4" s="1249"/>
      <c r="AA4" s="1249"/>
      <c r="AB4" s="1249"/>
      <c r="AC4" s="1249"/>
      <c r="AD4" s="1249"/>
      <c r="AE4" s="1249"/>
      <c r="AF4" s="1249"/>
      <c r="AG4" s="1249"/>
      <c r="AH4" s="1249"/>
      <c r="AI4" s="1249"/>
      <c r="AJ4" s="1270" t="s">
        <v>443</v>
      </c>
      <c r="AK4" s="1270"/>
      <c r="AL4" s="1270"/>
      <c r="AM4" s="1270"/>
      <c r="AN4" s="1270"/>
      <c r="AO4" s="1270"/>
      <c r="AP4" s="1270" t="s">
        <v>118</v>
      </c>
      <c r="AQ4" s="1270"/>
      <c r="AR4" s="1270" t="s">
        <v>187</v>
      </c>
      <c r="AS4" s="1270"/>
      <c r="AT4" s="1294"/>
      <c r="AU4" s="1299"/>
      <c r="AV4" s="1299"/>
      <c r="AW4" s="1299"/>
      <c r="AX4" s="1300" t="s">
        <v>531</v>
      </c>
      <c r="AY4" s="1300"/>
      <c r="AZ4" s="1300"/>
      <c r="BA4" s="1300"/>
      <c r="BB4" s="1300"/>
      <c r="BC4" s="1300"/>
      <c r="BD4" s="1300"/>
      <c r="BE4" s="1300"/>
      <c r="BF4" s="1300"/>
      <c r="BG4" s="1300"/>
      <c r="BH4" s="1299"/>
      <c r="BI4" s="1300"/>
      <c r="BJ4" s="1300"/>
      <c r="BK4" s="1300"/>
      <c r="BL4" s="1300"/>
      <c r="BM4" s="1305"/>
      <c r="BN4" s="1308"/>
      <c r="BO4" s="1310"/>
      <c r="BP4" s="1300"/>
      <c r="BQ4" s="1300"/>
      <c r="BR4" s="1300"/>
      <c r="BS4" s="1300"/>
      <c r="BT4" s="1306"/>
      <c r="BU4" s="1306"/>
      <c r="BV4" s="1249"/>
      <c r="BW4" s="1249"/>
      <c r="BX4" s="1249"/>
      <c r="BY4" s="1249"/>
      <c r="BZ4" s="1284" t="s">
        <v>479</v>
      </c>
      <c r="CA4" s="1284"/>
      <c r="CB4" s="1284"/>
      <c r="CC4" s="1284"/>
      <c r="CD4" s="1284"/>
      <c r="CE4" s="1284"/>
      <c r="CF4" s="1284" t="s">
        <v>367</v>
      </c>
      <c r="CG4" s="1284"/>
      <c r="CH4" s="1284"/>
      <c r="CI4" s="1284"/>
      <c r="CJ4" s="1284"/>
      <c r="CK4" s="1284"/>
      <c r="CL4" s="1284"/>
      <c r="CM4" s="1315" t="s">
        <v>349</v>
      </c>
      <c r="CN4" s="1316"/>
      <c r="CO4" s="1317"/>
      <c r="CP4" s="1249"/>
      <c r="CQ4" s="1249"/>
      <c r="CR4" s="1249"/>
      <c r="CS4" s="1249"/>
    </row>
    <row r="5" spans="1:97" s="1246" customFormat="1" ht="37.5">
      <c r="A5" s="1249" t="s">
        <v>459</v>
      </c>
      <c r="B5" s="1256" t="s">
        <v>331</v>
      </c>
      <c r="C5" s="1261" t="s">
        <v>79</v>
      </c>
      <c r="D5" s="1262" t="s">
        <v>348</v>
      </c>
      <c r="E5" s="1261" t="s">
        <v>512</v>
      </c>
      <c r="F5" s="1269" t="s">
        <v>263</v>
      </c>
      <c r="G5" s="1270" t="s">
        <v>23</v>
      </c>
      <c r="H5" s="1269" t="s">
        <v>44</v>
      </c>
      <c r="I5" s="1261" t="s">
        <v>533</v>
      </c>
      <c r="J5" s="1270" t="s">
        <v>280</v>
      </c>
      <c r="K5" s="1261" t="s">
        <v>180</v>
      </c>
      <c r="L5" s="1273" t="s">
        <v>535</v>
      </c>
      <c r="M5" s="1262" t="s">
        <v>441</v>
      </c>
      <c r="N5" s="1262" t="s">
        <v>517</v>
      </c>
      <c r="O5" s="1262" t="s">
        <v>369</v>
      </c>
      <c r="P5" s="1261" t="s">
        <v>354</v>
      </c>
      <c r="Q5" s="1261" t="s">
        <v>398</v>
      </c>
      <c r="R5" s="1261" t="s">
        <v>536</v>
      </c>
      <c r="S5" s="1261" t="s">
        <v>220</v>
      </c>
      <c r="T5" s="1261" t="s">
        <v>459</v>
      </c>
      <c r="U5" s="1256" t="s">
        <v>331</v>
      </c>
      <c r="V5" s="1261" t="s">
        <v>79</v>
      </c>
      <c r="W5" s="1262" t="s">
        <v>348</v>
      </c>
      <c r="X5" s="1279" t="s">
        <v>512</v>
      </c>
      <c r="Y5" s="1280" t="s">
        <v>263</v>
      </c>
      <c r="Z5" s="1281" t="s">
        <v>23</v>
      </c>
      <c r="AA5" s="1269" t="s">
        <v>44</v>
      </c>
      <c r="AB5" s="1283" t="s">
        <v>533</v>
      </c>
      <c r="AC5" s="1283" t="s">
        <v>157</v>
      </c>
      <c r="AD5" s="1284" t="s">
        <v>180</v>
      </c>
      <c r="AE5" s="1286" t="s">
        <v>535</v>
      </c>
      <c r="AF5" s="1284" t="s">
        <v>354</v>
      </c>
      <c r="AG5" s="1261" t="s">
        <v>398</v>
      </c>
      <c r="AH5" s="1261" t="s">
        <v>536</v>
      </c>
      <c r="AI5" s="1261" t="s">
        <v>537</v>
      </c>
      <c r="AJ5" s="1280" t="s">
        <v>216</v>
      </c>
      <c r="AK5" s="1280" t="s">
        <v>516</v>
      </c>
      <c r="AL5" s="1280" t="s">
        <v>53</v>
      </c>
      <c r="AM5" s="1280" t="s">
        <v>306</v>
      </c>
      <c r="AN5" s="1281" t="s">
        <v>538</v>
      </c>
      <c r="AO5" s="1280" t="s">
        <v>539</v>
      </c>
      <c r="AP5" s="1280" t="s">
        <v>540</v>
      </c>
      <c r="AQ5" s="1280" t="s">
        <v>541</v>
      </c>
      <c r="AR5" s="1291" t="s">
        <v>542</v>
      </c>
      <c r="AS5" s="1291" t="s">
        <v>366</v>
      </c>
      <c r="AT5" s="1291" t="s">
        <v>464</v>
      </c>
      <c r="AU5" s="1300" t="s">
        <v>543</v>
      </c>
      <c r="AV5" s="1300" t="s">
        <v>501</v>
      </c>
      <c r="AW5" s="1300" t="s">
        <v>544</v>
      </c>
      <c r="AX5" s="1300" t="s">
        <v>545</v>
      </c>
      <c r="AY5" s="1300" t="s">
        <v>445</v>
      </c>
      <c r="AZ5" s="1300" t="s">
        <v>210</v>
      </c>
      <c r="BA5" s="1300" t="s">
        <v>225</v>
      </c>
      <c r="BB5" s="1300" t="s">
        <v>215</v>
      </c>
      <c r="BC5" s="1300" t="s">
        <v>546</v>
      </c>
      <c r="BD5" s="1300" t="s">
        <v>547</v>
      </c>
      <c r="BE5" s="1300" t="s">
        <v>341</v>
      </c>
      <c r="BF5" s="1300" t="s">
        <v>549</v>
      </c>
      <c r="BG5" s="1300" t="s">
        <v>430</v>
      </c>
      <c r="BH5" s="1300" t="s">
        <v>550</v>
      </c>
      <c r="BI5" s="1301" t="s">
        <v>318</v>
      </c>
      <c r="BJ5" s="1301" t="s">
        <v>551</v>
      </c>
      <c r="BK5" s="1300" t="s">
        <v>530</v>
      </c>
      <c r="BL5" s="1300" t="s">
        <v>295</v>
      </c>
      <c r="BM5" s="1306" t="s">
        <v>442</v>
      </c>
      <c r="BN5" s="1306" t="s">
        <v>552</v>
      </c>
      <c r="BO5" s="1300" t="s">
        <v>554</v>
      </c>
      <c r="BP5" s="1300" t="s">
        <v>244</v>
      </c>
      <c r="BQ5" s="1300" t="s">
        <v>335</v>
      </c>
      <c r="BR5" s="1300" t="s">
        <v>26</v>
      </c>
      <c r="BS5" s="1300" t="s">
        <v>555</v>
      </c>
      <c r="BT5" s="1312" t="s">
        <v>557</v>
      </c>
      <c r="BU5" s="1312" t="s">
        <v>176</v>
      </c>
      <c r="BV5" s="1312" t="s">
        <v>174</v>
      </c>
      <c r="BW5" s="1312" t="s">
        <v>558</v>
      </c>
      <c r="BX5" s="1300" t="s">
        <v>251</v>
      </c>
      <c r="BY5" s="1300" t="s">
        <v>461</v>
      </c>
      <c r="BZ5" s="1284" t="s">
        <v>532</v>
      </c>
      <c r="CA5" s="1284" t="s">
        <v>487</v>
      </c>
      <c r="CB5" s="1249" t="s">
        <v>559</v>
      </c>
      <c r="CC5" s="1248" t="s">
        <v>454</v>
      </c>
      <c r="CD5" s="1284" t="s">
        <v>44</v>
      </c>
      <c r="CE5" s="1249" t="s">
        <v>263</v>
      </c>
      <c r="CF5" s="1284" t="s">
        <v>532</v>
      </c>
      <c r="CG5" s="1284" t="s">
        <v>487</v>
      </c>
      <c r="CH5" s="1249" t="s">
        <v>559</v>
      </c>
      <c r="CI5" s="1248" t="s">
        <v>454</v>
      </c>
      <c r="CJ5" s="1284" t="s">
        <v>44</v>
      </c>
      <c r="CK5" s="1249" t="s">
        <v>263</v>
      </c>
      <c r="CL5" s="1249" t="s">
        <v>560</v>
      </c>
      <c r="CM5" s="1249" t="s">
        <v>561</v>
      </c>
      <c r="CN5" s="1249" t="s">
        <v>208</v>
      </c>
      <c r="CO5" s="1249" t="s">
        <v>562</v>
      </c>
      <c r="CP5" s="1318" t="s">
        <v>563</v>
      </c>
      <c r="CQ5" s="1318" t="s">
        <v>146</v>
      </c>
      <c r="CR5" s="1249"/>
      <c r="CS5" s="1249"/>
    </row>
    <row r="6" spans="1:97">
      <c r="A6" s="1250">
        <v>45218</v>
      </c>
      <c r="B6" s="1257">
        <f t="shared" ref="B6:B15" ca="1" si="0">TODAY()</f>
        <v>45786</v>
      </c>
      <c r="C6" s="1254">
        <v>1</v>
      </c>
      <c r="D6" s="1263" t="e">
        <f>#REF!</f>
        <v>#REF!</v>
      </c>
      <c r="E6" s="1250" t="s">
        <v>565</v>
      </c>
      <c r="F6" s="1254" t="e">
        <f>#REF!</f>
        <v>#REF!</v>
      </c>
      <c r="G6" s="1254" t="e">
        <f>#REF!</f>
        <v>#REF!</v>
      </c>
      <c r="H6" s="1254" t="e">
        <f>#REF!</f>
        <v>#REF!</v>
      </c>
      <c r="I6" s="1271" t="e">
        <f>#REF!</f>
        <v>#REF!</v>
      </c>
      <c r="J6" s="1254" t="e">
        <f t="shared" ref="J6:J15" ca="1" si="1">DATEDIF(I6,TODAY(),"Y")</f>
        <v>#REF!</v>
      </c>
      <c r="K6" s="1254" t="e">
        <f>#REF!</f>
        <v>#REF!</v>
      </c>
      <c r="L6" s="1254" t="e">
        <f>#REF!</f>
        <v>#REF!</v>
      </c>
      <c r="M6" s="1254"/>
      <c r="N6" s="1254"/>
      <c r="O6" s="1254"/>
      <c r="P6" s="1254" t="e">
        <f>#REF!</f>
        <v>#REF!</v>
      </c>
      <c r="Q6" s="1254"/>
      <c r="R6" s="1254"/>
      <c r="S6" s="1254"/>
      <c r="T6" s="1275">
        <f t="shared" ref="T6:U15" si="2">A6</f>
        <v>45218</v>
      </c>
      <c r="U6" s="1277">
        <f t="shared" ca="1" si="2"/>
        <v>45786</v>
      </c>
      <c r="V6" s="1254">
        <f t="shared" ref="V6:X15" si="3">+C6</f>
        <v>1</v>
      </c>
      <c r="W6" s="1263" t="e">
        <f t="shared" si="3"/>
        <v>#REF!</v>
      </c>
      <c r="X6" s="1263" t="str">
        <f t="shared" si="3"/>
        <v>R05-1</v>
      </c>
      <c r="Y6" s="1254" t="e">
        <f>#REF!</f>
        <v>#REF!</v>
      </c>
      <c r="Z6" s="1254"/>
      <c r="AA6" s="1254" t="e">
        <f>#REF!</f>
        <v>#REF!</v>
      </c>
      <c r="AB6" s="1271" t="e">
        <f>#REF!</f>
        <v>#REF!</v>
      </c>
      <c r="AC6" s="1254" t="e">
        <f t="shared" ref="AC6:AC15" ca="1" si="4">DATEDIF(AB6,TODAY(),"Y")</f>
        <v>#REF!</v>
      </c>
      <c r="AD6" s="1254" t="e">
        <f>#REF!</f>
        <v>#REF!</v>
      </c>
      <c r="AE6" s="1254" t="e">
        <f>#REF!</f>
        <v>#REF!</v>
      </c>
      <c r="AF6" s="1254" t="e">
        <f>#REF!</f>
        <v>#REF!</v>
      </c>
      <c r="AG6" s="1254"/>
      <c r="AH6" s="1254"/>
      <c r="AI6" s="1254"/>
      <c r="AJ6" s="1263" t="e">
        <f>#REF!</f>
        <v>#REF!</v>
      </c>
      <c r="AK6" s="1263" t="e">
        <f>#REF!</f>
        <v>#REF!</v>
      </c>
      <c r="AL6" s="1263" t="e">
        <f>#REF!</f>
        <v>#REF!</v>
      </c>
      <c r="AM6" s="1263" t="e">
        <f>#REF!</f>
        <v>#REF!</v>
      </c>
      <c r="AN6" s="1263" t="e">
        <f t="shared" ref="AN6:AN15" si="5">CONCATENATE(AJ6,AK6,AL6,AM6)</f>
        <v>#REF!</v>
      </c>
      <c r="AO6" s="1288" t="e">
        <f>#REF!</f>
        <v>#REF!</v>
      </c>
      <c r="AP6" s="1267" t="s">
        <v>567</v>
      </c>
      <c r="AQ6" s="1267" t="e">
        <f>#REF!</f>
        <v>#REF!</v>
      </c>
      <c r="AR6" s="1292" t="e">
        <f>#REF!</f>
        <v>#REF!</v>
      </c>
      <c r="AS6" s="1292" t="e">
        <f>#REF!</f>
        <v>#REF!</v>
      </c>
      <c r="AT6" s="1295" t="e">
        <f>#REF!</f>
        <v>#REF!</v>
      </c>
      <c r="AU6" s="1263" t="e">
        <f>#REF!</f>
        <v>#REF!</v>
      </c>
      <c r="AV6" s="1254"/>
      <c r="AW6" s="1254"/>
      <c r="AX6" s="1254"/>
      <c r="AY6" s="1254"/>
      <c r="AZ6" s="1254"/>
      <c r="BA6" s="1254"/>
      <c r="BB6" s="1254"/>
      <c r="BC6" s="1254"/>
      <c r="BD6" s="1254"/>
      <c r="BE6" s="1254"/>
      <c r="BF6" s="1254"/>
      <c r="BG6" s="1254"/>
      <c r="BH6" s="1254"/>
      <c r="BI6" s="1302" t="e">
        <f>#REF!</f>
        <v>#REF!</v>
      </c>
      <c r="BJ6" s="1302" t="e">
        <f>#REF!</f>
        <v>#REF!</v>
      </c>
      <c r="BK6" s="1302" t="e">
        <f>#REF!</f>
        <v>#REF!</v>
      </c>
      <c r="BL6" s="1302"/>
      <c r="BM6" s="1271"/>
      <c r="BN6" s="1271"/>
      <c r="BO6" s="1254"/>
      <c r="BP6" s="1302"/>
      <c r="BQ6" s="1302"/>
      <c r="BR6" s="1302"/>
      <c r="BS6" s="1302"/>
      <c r="BT6" s="1271" t="e">
        <f>#REF!</f>
        <v>#REF!</v>
      </c>
      <c r="BU6" s="1271" t="e">
        <f>#REF!</f>
        <v>#REF!</v>
      </c>
      <c r="BV6" s="1271" t="e">
        <f t="shared" ref="BV6:BW15" si="6">BT6</f>
        <v>#REF!</v>
      </c>
      <c r="BW6" s="1271" t="e">
        <f t="shared" si="6"/>
        <v>#REF!</v>
      </c>
      <c r="BX6" s="1263" t="e">
        <f>#REF!</f>
        <v>#REF!</v>
      </c>
      <c r="BY6" s="1302" t="e">
        <f>#REF!</f>
        <v>#REF!</v>
      </c>
      <c r="BZ6" s="1254"/>
      <c r="CA6" s="1254"/>
      <c r="CB6" s="1254"/>
      <c r="CC6" s="1254"/>
      <c r="CD6" s="1254"/>
      <c r="CE6" s="1254"/>
      <c r="CF6" s="1254"/>
      <c r="CG6" s="1254"/>
      <c r="CH6" s="1254"/>
      <c r="CI6" s="1254"/>
      <c r="CJ6" s="1254"/>
      <c r="CK6" s="1254"/>
      <c r="CL6" s="1254"/>
      <c r="CM6" s="1254"/>
      <c r="CN6" s="1254"/>
      <c r="CO6" s="1254"/>
      <c r="CP6" s="1254"/>
      <c r="CQ6" s="1254"/>
      <c r="CR6" s="1254"/>
      <c r="CS6" s="1254"/>
    </row>
    <row r="7" spans="1:97">
      <c r="A7" s="1251">
        <f t="shared" ref="A7:A15" ca="1" si="7">TODAY()</f>
        <v>45786</v>
      </c>
      <c r="B7" s="1258">
        <f t="shared" ca="1" si="0"/>
        <v>45786</v>
      </c>
      <c r="C7" s="1255">
        <v>1</v>
      </c>
      <c r="D7" s="1264" t="e">
        <f>#REF!</f>
        <v>#REF!</v>
      </c>
      <c r="E7" s="1251" t="s">
        <v>565</v>
      </c>
      <c r="F7" s="1255" t="e">
        <f>#REF!</f>
        <v>#REF!</v>
      </c>
      <c r="G7" s="1255" t="e">
        <f>#REF!</f>
        <v>#REF!</v>
      </c>
      <c r="H7" s="1255" t="e">
        <f>#REF!</f>
        <v>#REF!</v>
      </c>
      <c r="I7" s="1272" t="e">
        <f>#REF!</f>
        <v>#REF!</v>
      </c>
      <c r="J7" s="1255" t="e">
        <f t="shared" ca="1" si="1"/>
        <v>#REF!</v>
      </c>
      <c r="K7" s="1255" t="e">
        <f>#REF!</f>
        <v>#REF!</v>
      </c>
      <c r="L7" s="1255" t="e">
        <f>#REF!</f>
        <v>#REF!</v>
      </c>
      <c r="M7" s="1255"/>
      <c r="N7" s="1255"/>
      <c r="O7" s="1255"/>
      <c r="P7" s="1255" t="e">
        <f>#REF!</f>
        <v>#REF!</v>
      </c>
      <c r="Q7" s="1255"/>
      <c r="R7" s="1255"/>
      <c r="S7" s="1255"/>
      <c r="T7" s="1276">
        <f t="shared" ca="1" si="2"/>
        <v>45786</v>
      </c>
      <c r="U7" s="1278">
        <f t="shared" ca="1" si="2"/>
        <v>45786</v>
      </c>
      <c r="V7" s="1255">
        <f t="shared" si="3"/>
        <v>1</v>
      </c>
      <c r="W7" s="1264" t="e">
        <f t="shared" si="3"/>
        <v>#REF!</v>
      </c>
      <c r="X7" s="1264" t="str">
        <f t="shared" si="3"/>
        <v>R05-1</v>
      </c>
      <c r="Y7" s="1254" t="e">
        <f>#REF!</f>
        <v>#REF!</v>
      </c>
      <c r="Z7" s="1255"/>
      <c r="AA7" s="1254" t="e">
        <f>#REF!</f>
        <v>#REF!</v>
      </c>
      <c r="AB7" s="1271" t="e">
        <f>#REF!</f>
        <v>#REF!</v>
      </c>
      <c r="AC7" s="1255" t="e">
        <f t="shared" ca="1" si="4"/>
        <v>#REF!</v>
      </c>
      <c r="AD7" s="1254" t="e">
        <f>#REF!</f>
        <v>#REF!</v>
      </c>
      <c r="AE7" s="1254" t="e">
        <f>#REF!</f>
        <v>#REF!</v>
      </c>
      <c r="AF7" s="1254" t="e">
        <f>#REF!</f>
        <v>#REF!</v>
      </c>
      <c r="AG7" s="1255"/>
      <c r="AH7" s="1255"/>
      <c r="AI7" s="1255"/>
      <c r="AJ7" s="1264" t="e">
        <f>#REF!</f>
        <v>#REF!</v>
      </c>
      <c r="AK7" s="1264" t="e">
        <f>#REF!</f>
        <v>#REF!</v>
      </c>
      <c r="AL7" s="1264" t="e">
        <f>#REF!</f>
        <v>#REF!</v>
      </c>
      <c r="AM7" s="1264" t="e">
        <f>#REF!</f>
        <v>#REF!</v>
      </c>
      <c r="AN7" s="1264" t="e">
        <f t="shared" si="5"/>
        <v>#REF!</v>
      </c>
      <c r="AO7" s="1289" t="e">
        <f>#REF!</f>
        <v>#REF!</v>
      </c>
      <c r="AP7" s="1268" t="s">
        <v>567</v>
      </c>
      <c r="AQ7" s="1268" t="e">
        <f>#REF!</f>
        <v>#REF!</v>
      </c>
      <c r="AR7" s="1293" t="e">
        <f>#REF!</f>
        <v>#REF!</v>
      </c>
      <c r="AS7" s="1293" t="e">
        <f>#REF!</f>
        <v>#REF!</v>
      </c>
      <c r="AT7" s="1296" t="e">
        <f>#REF!</f>
        <v>#REF!</v>
      </c>
      <c r="AU7" s="1264" t="e">
        <f>#REF!</f>
        <v>#REF!</v>
      </c>
      <c r="AV7" s="1255"/>
      <c r="AW7" s="1255"/>
      <c r="AX7" s="1255"/>
      <c r="AY7" s="1255"/>
      <c r="AZ7" s="1255"/>
      <c r="BA7" s="1255"/>
      <c r="BB7" s="1255"/>
      <c r="BC7" s="1255"/>
      <c r="BD7" s="1255"/>
      <c r="BE7" s="1255"/>
      <c r="BF7" s="1255"/>
      <c r="BG7" s="1255"/>
      <c r="BH7" s="1255"/>
      <c r="BI7" s="1303" t="e">
        <f>#REF!</f>
        <v>#REF!</v>
      </c>
      <c r="BJ7" s="1303" t="e">
        <f>#REF!</f>
        <v>#REF!</v>
      </c>
      <c r="BK7" s="1303" t="e">
        <f>#REF!</f>
        <v>#REF!</v>
      </c>
      <c r="BL7" s="1303"/>
      <c r="BM7" s="1272"/>
      <c r="BN7" s="1272"/>
      <c r="BO7" s="1255"/>
      <c r="BP7" s="1303"/>
      <c r="BQ7" s="1303"/>
      <c r="BR7" s="1303"/>
      <c r="BS7" s="1303"/>
      <c r="BT7" s="1272" t="e">
        <f>#REF!</f>
        <v>#REF!</v>
      </c>
      <c r="BU7" s="1272" t="e">
        <f>#REF!</f>
        <v>#REF!</v>
      </c>
      <c r="BV7" s="1272" t="e">
        <f t="shared" si="6"/>
        <v>#REF!</v>
      </c>
      <c r="BW7" s="1272" t="e">
        <f t="shared" si="6"/>
        <v>#REF!</v>
      </c>
      <c r="BX7" s="1264" t="e">
        <f>#REF!</f>
        <v>#REF!</v>
      </c>
      <c r="BY7" s="1303" t="e">
        <f>#REF!</f>
        <v>#REF!</v>
      </c>
      <c r="BZ7" s="1255"/>
      <c r="CA7" s="1255"/>
      <c r="CB7" s="1255"/>
      <c r="CC7" s="1255"/>
      <c r="CD7" s="1255"/>
      <c r="CE7" s="1255"/>
      <c r="CF7" s="1255"/>
      <c r="CG7" s="1255"/>
      <c r="CH7" s="1255"/>
      <c r="CI7" s="1255"/>
      <c r="CJ7" s="1255"/>
      <c r="CK7" s="1255"/>
      <c r="CL7" s="1255"/>
      <c r="CM7" s="1255"/>
      <c r="CN7" s="1255"/>
      <c r="CO7" s="1255"/>
      <c r="CP7" s="1255"/>
      <c r="CQ7" s="1255"/>
      <c r="CR7" s="1255"/>
      <c r="CS7" s="1255"/>
    </row>
    <row r="8" spans="1:97">
      <c r="A8" s="1250">
        <f t="shared" ca="1" si="7"/>
        <v>45786</v>
      </c>
      <c r="B8" s="1257">
        <f t="shared" ca="1" si="0"/>
        <v>45786</v>
      </c>
      <c r="C8" s="1254">
        <v>1</v>
      </c>
      <c r="D8" s="1263" t="e">
        <f>#REF!</f>
        <v>#REF!</v>
      </c>
      <c r="E8" s="1250" t="s">
        <v>565</v>
      </c>
      <c r="F8" s="1254" t="e">
        <f>#REF!</f>
        <v>#REF!</v>
      </c>
      <c r="G8" s="1254" t="e">
        <f>#REF!</f>
        <v>#REF!</v>
      </c>
      <c r="H8" s="1254" t="e">
        <f>#REF!</f>
        <v>#REF!</v>
      </c>
      <c r="I8" s="1271" t="e">
        <f>#REF!</f>
        <v>#REF!</v>
      </c>
      <c r="J8" s="1254" t="e">
        <f t="shared" ca="1" si="1"/>
        <v>#REF!</v>
      </c>
      <c r="K8" s="1254" t="e">
        <f>#REF!</f>
        <v>#REF!</v>
      </c>
      <c r="L8" s="1254" t="e">
        <f>#REF!</f>
        <v>#REF!</v>
      </c>
      <c r="M8" s="1254"/>
      <c r="N8" s="1254"/>
      <c r="O8" s="1254"/>
      <c r="P8" s="1254" t="e">
        <f>#REF!</f>
        <v>#REF!</v>
      </c>
      <c r="Q8" s="1254"/>
      <c r="R8" s="1254"/>
      <c r="S8" s="1254"/>
      <c r="T8" s="1275">
        <f t="shared" ca="1" si="2"/>
        <v>45786</v>
      </c>
      <c r="U8" s="1277">
        <f t="shared" ca="1" si="2"/>
        <v>45786</v>
      </c>
      <c r="V8" s="1254">
        <f t="shared" si="3"/>
        <v>1</v>
      </c>
      <c r="W8" s="1263" t="e">
        <f t="shared" si="3"/>
        <v>#REF!</v>
      </c>
      <c r="X8" s="1263" t="str">
        <f t="shared" si="3"/>
        <v>R05-1</v>
      </c>
      <c r="Y8" s="1254" t="e">
        <f>#REF!</f>
        <v>#REF!</v>
      </c>
      <c r="Z8" s="1254"/>
      <c r="AA8" s="1254" t="e">
        <f>#REF!</f>
        <v>#REF!</v>
      </c>
      <c r="AB8" s="1271" t="e">
        <f>#REF!</f>
        <v>#REF!</v>
      </c>
      <c r="AC8" s="1254" t="e">
        <f t="shared" ca="1" si="4"/>
        <v>#REF!</v>
      </c>
      <c r="AD8" s="1254" t="e">
        <f>#REF!</f>
        <v>#REF!</v>
      </c>
      <c r="AE8" s="1254" t="e">
        <f>#REF!</f>
        <v>#REF!</v>
      </c>
      <c r="AF8" s="1254" t="e">
        <f>#REF!</f>
        <v>#REF!</v>
      </c>
      <c r="AG8" s="1254"/>
      <c r="AH8" s="1254"/>
      <c r="AI8" s="1254"/>
      <c r="AJ8" s="1263" t="e">
        <f>#REF!</f>
        <v>#REF!</v>
      </c>
      <c r="AK8" s="1263" t="e">
        <f>#REF!</f>
        <v>#REF!</v>
      </c>
      <c r="AL8" s="1263" t="e">
        <f>#REF!</f>
        <v>#REF!</v>
      </c>
      <c r="AM8" s="1263" t="e">
        <f>#REF!</f>
        <v>#REF!</v>
      </c>
      <c r="AN8" s="1263" t="e">
        <f t="shared" si="5"/>
        <v>#REF!</v>
      </c>
      <c r="AO8" s="1288" t="e">
        <f>#REF!</f>
        <v>#REF!</v>
      </c>
      <c r="AP8" s="1267" t="s">
        <v>567</v>
      </c>
      <c r="AQ8" s="1267" t="e">
        <f>#REF!</f>
        <v>#REF!</v>
      </c>
      <c r="AR8" s="1292" t="e">
        <f>#REF!</f>
        <v>#REF!</v>
      </c>
      <c r="AS8" s="1292" t="e">
        <f>#REF!</f>
        <v>#REF!</v>
      </c>
      <c r="AT8" s="1295" t="e">
        <f>#REF!</f>
        <v>#REF!</v>
      </c>
      <c r="AU8" s="1263" t="e">
        <f>#REF!</f>
        <v>#REF!</v>
      </c>
      <c r="AV8" s="1254"/>
      <c r="AW8" s="1254"/>
      <c r="AX8" s="1254"/>
      <c r="AY8" s="1254"/>
      <c r="AZ8" s="1254"/>
      <c r="BA8" s="1254"/>
      <c r="BB8" s="1254"/>
      <c r="BC8" s="1254"/>
      <c r="BD8" s="1254"/>
      <c r="BE8" s="1254"/>
      <c r="BF8" s="1254"/>
      <c r="BG8" s="1254"/>
      <c r="BH8" s="1254"/>
      <c r="BI8" s="1302" t="e">
        <f>#REF!</f>
        <v>#REF!</v>
      </c>
      <c r="BJ8" s="1302" t="e">
        <f>#REF!</f>
        <v>#REF!</v>
      </c>
      <c r="BK8" s="1302" t="e">
        <f>#REF!</f>
        <v>#REF!</v>
      </c>
      <c r="BL8" s="1302"/>
      <c r="BM8" s="1271"/>
      <c r="BN8" s="1271"/>
      <c r="BO8" s="1254"/>
      <c r="BP8" s="1302"/>
      <c r="BQ8" s="1302"/>
      <c r="BR8" s="1302"/>
      <c r="BS8" s="1302"/>
      <c r="BT8" s="1271" t="e">
        <f>#REF!</f>
        <v>#REF!</v>
      </c>
      <c r="BU8" s="1271" t="e">
        <f>#REF!</f>
        <v>#REF!</v>
      </c>
      <c r="BV8" s="1271" t="e">
        <f t="shared" si="6"/>
        <v>#REF!</v>
      </c>
      <c r="BW8" s="1271" t="e">
        <f t="shared" si="6"/>
        <v>#REF!</v>
      </c>
      <c r="BX8" s="1263" t="e">
        <f>#REF!</f>
        <v>#REF!</v>
      </c>
      <c r="BY8" s="1302" t="e">
        <f>#REF!</f>
        <v>#REF!</v>
      </c>
      <c r="BZ8" s="1254"/>
      <c r="CA8" s="1254"/>
      <c r="CB8" s="1254"/>
      <c r="CC8" s="1254"/>
      <c r="CD8" s="1254"/>
      <c r="CE8" s="1254"/>
      <c r="CF8" s="1254"/>
      <c r="CG8" s="1254"/>
      <c r="CH8" s="1254"/>
      <c r="CI8" s="1254"/>
      <c r="CJ8" s="1254"/>
      <c r="CK8" s="1254"/>
      <c r="CL8" s="1254"/>
      <c r="CM8" s="1254"/>
      <c r="CN8" s="1254"/>
      <c r="CO8" s="1254"/>
      <c r="CP8" s="1254"/>
      <c r="CQ8" s="1254"/>
      <c r="CR8" s="1254"/>
      <c r="CS8" s="1254"/>
    </row>
    <row r="9" spans="1:97" s="1247" customFormat="1">
      <c r="A9" s="1251">
        <f t="shared" ca="1" si="7"/>
        <v>45786</v>
      </c>
      <c r="B9" s="1258">
        <f t="shared" ca="1" si="0"/>
        <v>45786</v>
      </c>
      <c r="C9" s="1255">
        <v>1</v>
      </c>
      <c r="D9" s="1264" t="e">
        <f>#REF!</f>
        <v>#REF!</v>
      </c>
      <c r="E9" s="1251" t="s">
        <v>565</v>
      </c>
      <c r="F9" s="1255" t="e">
        <f>#REF!</f>
        <v>#REF!</v>
      </c>
      <c r="G9" s="1255" t="e">
        <f>#REF!</f>
        <v>#REF!</v>
      </c>
      <c r="H9" s="1255" t="e">
        <f>#REF!</f>
        <v>#REF!</v>
      </c>
      <c r="I9" s="1272" t="e">
        <f>#REF!</f>
        <v>#REF!</v>
      </c>
      <c r="J9" s="1255" t="e">
        <f t="shared" ca="1" si="1"/>
        <v>#REF!</v>
      </c>
      <c r="K9" s="1255" t="e">
        <f>#REF!</f>
        <v>#REF!</v>
      </c>
      <c r="L9" s="1255" t="e">
        <f>#REF!</f>
        <v>#REF!</v>
      </c>
      <c r="M9" s="1255"/>
      <c r="N9" s="1255"/>
      <c r="O9" s="1255"/>
      <c r="P9" s="1255" t="e">
        <f>#REF!</f>
        <v>#REF!</v>
      </c>
      <c r="Q9" s="1255"/>
      <c r="R9" s="1255"/>
      <c r="S9" s="1255"/>
      <c r="T9" s="1276">
        <f t="shared" ca="1" si="2"/>
        <v>45786</v>
      </c>
      <c r="U9" s="1278">
        <f t="shared" ca="1" si="2"/>
        <v>45786</v>
      </c>
      <c r="V9" s="1255">
        <f t="shared" si="3"/>
        <v>1</v>
      </c>
      <c r="W9" s="1264" t="e">
        <f t="shared" si="3"/>
        <v>#REF!</v>
      </c>
      <c r="X9" s="1264" t="str">
        <f t="shared" si="3"/>
        <v>R05-1</v>
      </c>
      <c r="Y9" s="1254" t="e">
        <f>#REF!</f>
        <v>#REF!</v>
      </c>
      <c r="Z9" s="1255"/>
      <c r="AA9" s="1254" t="e">
        <f>#REF!</f>
        <v>#REF!</v>
      </c>
      <c r="AB9" s="1271" t="e">
        <f>#REF!</f>
        <v>#REF!</v>
      </c>
      <c r="AC9" s="1255" t="e">
        <f t="shared" ca="1" si="4"/>
        <v>#REF!</v>
      </c>
      <c r="AD9" s="1254" t="e">
        <f>#REF!</f>
        <v>#REF!</v>
      </c>
      <c r="AE9" s="1254" t="e">
        <f>#REF!</f>
        <v>#REF!</v>
      </c>
      <c r="AF9" s="1254" t="e">
        <f>#REF!</f>
        <v>#REF!</v>
      </c>
      <c r="AG9" s="1255"/>
      <c r="AH9" s="1255"/>
      <c r="AI9" s="1255"/>
      <c r="AJ9" s="1264" t="e">
        <f>#REF!</f>
        <v>#REF!</v>
      </c>
      <c r="AK9" s="1264" t="e">
        <f>#REF!</f>
        <v>#REF!</v>
      </c>
      <c r="AL9" s="1264" t="e">
        <f>#REF!</f>
        <v>#REF!</v>
      </c>
      <c r="AM9" s="1264" t="e">
        <f>#REF!</f>
        <v>#REF!</v>
      </c>
      <c r="AN9" s="1264" t="e">
        <f t="shared" si="5"/>
        <v>#REF!</v>
      </c>
      <c r="AO9" s="1289" t="e">
        <f>#REF!</f>
        <v>#REF!</v>
      </c>
      <c r="AP9" s="1268" t="s">
        <v>567</v>
      </c>
      <c r="AQ9" s="1268" t="e">
        <f>#REF!</f>
        <v>#REF!</v>
      </c>
      <c r="AR9" s="1293" t="e">
        <f>#REF!</f>
        <v>#REF!</v>
      </c>
      <c r="AS9" s="1293" t="e">
        <f>#REF!</f>
        <v>#REF!</v>
      </c>
      <c r="AT9" s="1296" t="e">
        <f>#REF!</f>
        <v>#REF!</v>
      </c>
      <c r="AU9" s="1264" t="e">
        <f>#REF!</f>
        <v>#REF!</v>
      </c>
      <c r="AV9" s="1255"/>
      <c r="AW9" s="1255"/>
      <c r="AX9" s="1255"/>
      <c r="AY9" s="1255"/>
      <c r="AZ9" s="1255"/>
      <c r="BA9" s="1255"/>
      <c r="BB9" s="1255"/>
      <c r="BC9" s="1255"/>
      <c r="BD9" s="1255"/>
      <c r="BE9" s="1255"/>
      <c r="BF9" s="1255"/>
      <c r="BG9" s="1255"/>
      <c r="BH9" s="1255"/>
      <c r="BI9" s="1303" t="e">
        <f>#REF!</f>
        <v>#REF!</v>
      </c>
      <c r="BJ9" s="1303" t="e">
        <f>#REF!</f>
        <v>#REF!</v>
      </c>
      <c r="BK9" s="1303" t="e">
        <f>#REF!</f>
        <v>#REF!</v>
      </c>
      <c r="BL9" s="1303"/>
      <c r="BM9" s="1272"/>
      <c r="BN9" s="1272"/>
      <c r="BO9" s="1255"/>
      <c r="BP9" s="1303"/>
      <c r="BQ9" s="1303"/>
      <c r="BR9" s="1303"/>
      <c r="BS9" s="1303"/>
      <c r="BT9" s="1272" t="e">
        <f>#REF!</f>
        <v>#REF!</v>
      </c>
      <c r="BU9" s="1272" t="e">
        <f>#REF!</f>
        <v>#REF!</v>
      </c>
      <c r="BV9" s="1272" t="e">
        <f t="shared" si="6"/>
        <v>#REF!</v>
      </c>
      <c r="BW9" s="1272" t="e">
        <f t="shared" si="6"/>
        <v>#REF!</v>
      </c>
      <c r="BX9" s="1264" t="e">
        <f>#REF!</f>
        <v>#REF!</v>
      </c>
      <c r="BY9" s="1303" t="e">
        <f>#REF!</f>
        <v>#REF!</v>
      </c>
      <c r="BZ9" s="1255"/>
      <c r="CA9" s="1255"/>
      <c r="CB9" s="1255"/>
      <c r="CC9" s="1255"/>
      <c r="CD9" s="1255"/>
      <c r="CE9" s="1255"/>
      <c r="CF9" s="1255"/>
      <c r="CG9" s="1255"/>
      <c r="CH9" s="1255"/>
      <c r="CI9" s="1255"/>
      <c r="CJ9" s="1255"/>
      <c r="CK9" s="1255"/>
      <c r="CL9" s="1255"/>
      <c r="CM9" s="1255"/>
      <c r="CN9" s="1255"/>
      <c r="CO9" s="1255"/>
      <c r="CP9" s="1255"/>
      <c r="CQ9" s="1255"/>
      <c r="CR9" s="1255"/>
      <c r="CS9" s="1255"/>
    </row>
    <row r="10" spans="1:97">
      <c r="A10" s="1250">
        <f t="shared" ca="1" si="7"/>
        <v>45786</v>
      </c>
      <c r="B10" s="1257">
        <f t="shared" ca="1" si="0"/>
        <v>45786</v>
      </c>
      <c r="C10" s="1254">
        <v>1</v>
      </c>
      <c r="D10" s="1263" t="e">
        <f>#REF!</f>
        <v>#REF!</v>
      </c>
      <c r="E10" s="1250" t="s">
        <v>565</v>
      </c>
      <c r="F10" s="1254" t="e">
        <f>#REF!</f>
        <v>#REF!</v>
      </c>
      <c r="G10" s="1254" t="e">
        <f>#REF!</f>
        <v>#REF!</v>
      </c>
      <c r="H10" s="1254" t="e">
        <f>#REF!</f>
        <v>#REF!</v>
      </c>
      <c r="I10" s="1271" t="e">
        <f>#REF!</f>
        <v>#REF!</v>
      </c>
      <c r="J10" s="1254" t="e">
        <f t="shared" ca="1" si="1"/>
        <v>#REF!</v>
      </c>
      <c r="K10" s="1254" t="e">
        <f>#REF!</f>
        <v>#REF!</v>
      </c>
      <c r="L10" s="1254" t="e">
        <f>#REF!</f>
        <v>#REF!</v>
      </c>
      <c r="M10" s="1254"/>
      <c r="N10" s="1254"/>
      <c r="O10" s="1254"/>
      <c r="P10" s="1254" t="e">
        <f>#REF!</f>
        <v>#REF!</v>
      </c>
      <c r="Q10" s="1254"/>
      <c r="R10" s="1254"/>
      <c r="S10" s="1254"/>
      <c r="T10" s="1275">
        <f t="shared" ca="1" si="2"/>
        <v>45786</v>
      </c>
      <c r="U10" s="1277">
        <f t="shared" ca="1" si="2"/>
        <v>45786</v>
      </c>
      <c r="V10" s="1254">
        <f t="shared" si="3"/>
        <v>1</v>
      </c>
      <c r="W10" s="1263" t="e">
        <f t="shared" si="3"/>
        <v>#REF!</v>
      </c>
      <c r="X10" s="1263" t="str">
        <f t="shared" si="3"/>
        <v>R05-1</v>
      </c>
      <c r="Y10" s="1254" t="e">
        <f>#REF!</f>
        <v>#REF!</v>
      </c>
      <c r="Z10" s="1254"/>
      <c r="AA10" s="1254" t="e">
        <f>#REF!</f>
        <v>#REF!</v>
      </c>
      <c r="AB10" s="1271" t="e">
        <f>#REF!</f>
        <v>#REF!</v>
      </c>
      <c r="AC10" s="1254" t="e">
        <f t="shared" ca="1" si="4"/>
        <v>#REF!</v>
      </c>
      <c r="AD10" s="1254" t="e">
        <f>#REF!</f>
        <v>#REF!</v>
      </c>
      <c r="AE10" s="1254" t="e">
        <f>#REF!</f>
        <v>#REF!</v>
      </c>
      <c r="AF10" s="1254" t="e">
        <f>#REF!</f>
        <v>#REF!</v>
      </c>
      <c r="AG10" s="1254"/>
      <c r="AH10" s="1254"/>
      <c r="AI10" s="1254"/>
      <c r="AJ10" s="1263" t="e">
        <f>#REF!</f>
        <v>#REF!</v>
      </c>
      <c r="AK10" s="1263" t="e">
        <f>#REF!</f>
        <v>#REF!</v>
      </c>
      <c r="AL10" s="1263" t="e">
        <f>#REF!</f>
        <v>#REF!</v>
      </c>
      <c r="AM10" s="1263" t="e">
        <f>#REF!</f>
        <v>#REF!</v>
      </c>
      <c r="AN10" s="1263" t="e">
        <f t="shared" si="5"/>
        <v>#REF!</v>
      </c>
      <c r="AO10" s="1288" t="e">
        <f>#REF!</f>
        <v>#REF!</v>
      </c>
      <c r="AP10" s="1267" t="s">
        <v>567</v>
      </c>
      <c r="AQ10" s="1267" t="e">
        <f>#REF!</f>
        <v>#REF!</v>
      </c>
      <c r="AR10" s="1292" t="e">
        <f>#REF!</f>
        <v>#REF!</v>
      </c>
      <c r="AS10" s="1292" t="e">
        <f>#REF!</f>
        <v>#REF!</v>
      </c>
      <c r="AT10" s="1295" t="e">
        <f>#REF!</f>
        <v>#REF!</v>
      </c>
      <c r="AU10" s="1263" t="e">
        <f>#REF!</f>
        <v>#REF!</v>
      </c>
      <c r="AV10" s="1254"/>
      <c r="AW10" s="1254"/>
      <c r="AX10" s="1254"/>
      <c r="AY10" s="1254"/>
      <c r="AZ10" s="1254"/>
      <c r="BA10" s="1254"/>
      <c r="BB10" s="1254"/>
      <c r="BC10" s="1254"/>
      <c r="BD10" s="1254"/>
      <c r="BE10" s="1254"/>
      <c r="BF10" s="1254"/>
      <c r="BG10" s="1254"/>
      <c r="BH10" s="1254"/>
      <c r="BI10" s="1302" t="e">
        <f>#REF!</f>
        <v>#REF!</v>
      </c>
      <c r="BJ10" s="1302" t="e">
        <f>#REF!</f>
        <v>#REF!</v>
      </c>
      <c r="BK10" s="1302" t="e">
        <f>#REF!</f>
        <v>#REF!</v>
      </c>
      <c r="BL10" s="1302"/>
      <c r="BM10" s="1271"/>
      <c r="BN10" s="1271"/>
      <c r="BO10" s="1254"/>
      <c r="BP10" s="1302"/>
      <c r="BQ10" s="1302"/>
      <c r="BR10" s="1302"/>
      <c r="BS10" s="1302"/>
      <c r="BT10" s="1271" t="e">
        <f>#REF!</f>
        <v>#REF!</v>
      </c>
      <c r="BU10" s="1271" t="e">
        <f>#REF!</f>
        <v>#REF!</v>
      </c>
      <c r="BV10" s="1271" t="e">
        <f t="shared" si="6"/>
        <v>#REF!</v>
      </c>
      <c r="BW10" s="1271" t="e">
        <f t="shared" si="6"/>
        <v>#REF!</v>
      </c>
      <c r="BX10" s="1263" t="e">
        <f>#REF!</f>
        <v>#REF!</v>
      </c>
      <c r="BY10" s="1302" t="e">
        <f>#REF!</f>
        <v>#REF!</v>
      </c>
      <c r="BZ10" s="1254"/>
      <c r="CA10" s="1254"/>
      <c r="CB10" s="1254"/>
      <c r="CC10" s="1254"/>
      <c r="CD10" s="1254"/>
      <c r="CE10" s="1254"/>
      <c r="CF10" s="1254"/>
      <c r="CG10" s="1254"/>
      <c r="CH10" s="1254"/>
      <c r="CI10" s="1254"/>
      <c r="CJ10" s="1254"/>
      <c r="CK10" s="1254"/>
      <c r="CL10" s="1254"/>
      <c r="CM10" s="1254"/>
      <c r="CN10" s="1254"/>
      <c r="CO10" s="1254"/>
      <c r="CP10" s="1254"/>
      <c r="CQ10" s="1254"/>
      <c r="CR10" s="1254"/>
      <c r="CS10" s="1254"/>
    </row>
    <row r="11" spans="1:97" s="1247" customFormat="1">
      <c r="A11" s="1251">
        <f t="shared" ca="1" si="7"/>
        <v>45786</v>
      </c>
      <c r="B11" s="1258">
        <f t="shared" ca="1" si="0"/>
        <v>45786</v>
      </c>
      <c r="C11" s="1255">
        <v>1</v>
      </c>
      <c r="D11" s="1264" t="e">
        <f>#REF!</f>
        <v>#REF!</v>
      </c>
      <c r="E11" s="1251" t="s">
        <v>565</v>
      </c>
      <c r="F11" s="1255" t="e">
        <f>#REF!</f>
        <v>#REF!</v>
      </c>
      <c r="G11" s="1255" t="e">
        <f>#REF!</f>
        <v>#REF!</v>
      </c>
      <c r="H11" s="1255" t="e">
        <f>#REF!</f>
        <v>#REF!</v>
      </c>
      <c r="I11" s="1272" t="e">
        <f>#REF!</f>
        <v>#REF!</v>
      </c>
      <c r="J11" s="1255" t="e">
        <f t="shared" ca="1" si="1"/>
        <v>#REF!</v>
      </c>
      <c r="K11" s="1255" t="e">
        <f>#REF!</f>
        <v>#REF!</v>
      </c>
      <c r="L11" s="1255" t="e">
        <f>#REF!</f>
        <v>#REF!</v>
      </c>
      <c r="M11" s="1255"/>
      <c r="N11" s="1255"/>
      <c r="O11" s="1255"/>
      <c r="P11" s="1255" t="e">
        <f>#REF!</f>
        <v>#REF!</v>
      </c>
      <c r="Q11" s="1255"/>
      <c r="R11" s="1255"/>
      <c r="S11" s="1255"/>
      <c r="T11" s="1276">
        <f t="shared" ca="1" si="2"/>
        <v>45786</v>
      </c>
      <c r="U11" s="1278">
        <f t="shared" ca="1" si="2"/>
        <v>45786</v>
      </c>
      <c r="V11" s="1255">
        <f t="shared" si="3"/>
        <v>1</v>
      </c>
      <c r="W11" s="1264" t="e">
        <f t="shared" si="3"/>
        <v>#REF!</v>
      </c>
      <c r="X11" s="1264" t="str">
        <f t="shared" si="3"/>
        <v>R05-1</v>
      </c>
      <c r="Y11" s="1254" t="e">
        <f>#REF!</f>
        <v>#REF!</v>
      </c>
      <c r="Z11" s="1255"/>
      <c r="AA11" s="1254" t="e">
        <f>#REF!</f>
        <v>#REF!</v>
      </c>
      <c r="AB11" s="1271" t="e">
        <f>#REF!</f>
        <v>#REF!</v>
      </c>
      <c r="AC11" s="1255" t="e">
        <f t="shared" ca="1" si="4"/>
        <v>#REF!</v>
      </c>
      <c r="AD11" s="1254" t="e">
        <f>#REF!</f>
        <v>#REF!</v>
      </c>
      <c r="AE11" s="1254" t="e">
        <f>#REF!</f>
        <v>#REF!</v>
      </c>
      <c r="AF11" s="1254" t="e">
        <f>#REF!</f>
        <v>#REF!</v>
      </c>
      <c r="AG11" s="1255"/>
      <c r="AH11" s="1255"/>
      <c r="AI11" s="1255"/>
      <c r="AJ11" s="1264" t="e">
        <f>#REF!</f>
        <v>#REF!</v>
      </c>
      <c r="AK11" s="1264" t="e">
        <f>#REF!</f>
        <v>#REF!</v>
      </c>
      <c r="AL11" s="1264" t="e">
        <f>#REF!</f>
        <v>#REF!</v>
      </c>
      <c r="AM11" s="1264" t="e">
        <f>#REF!</f>
        <v>#REF!</v>
      </c>
      <c r="AN11" s="1264" t="e">
        <f t="shared" si="5"/>
        <v>#REF!</v>
      </c>
      <c r="AO11" s="1289" t="e">
        <f>#REF!</f>
        <v>#REF!</v>
      </c>
      <c r="AP11" s="1268" t="s">
        <v>567</v>
      </c>
      <c r="AQ11" s="1268" t="e">
        <f>#REF!</f>
        <v>#REF!</v>
      </c>
      <c r="AR11" s="1293" t="e">
        <f>#REF!</f>
        <v>#REF!</v>
      </c>
      <c r="AS11" s="1293" t="e">
        <f>#REF!</f>
        <v>#REF!</v>
      </c>
      <c r="AT11" s="1296" t="e">
        <f>#REF!</f>
        <v>#REF!</v>
      </c>
      <c r="AU11" s="1264" t="e">
        <f>#REF!</f>
        <v>#REF!</v>
      </c>
      <c r="AV11" s="1255"/>
      <c r="AW11" s="1255"/>
      <c r="AX11" s="1255"/>
      <c r="AY11" s="1255"/>
      <c r="AZ11" s="1255"/>
      <c r="BA11" s="1255"/>
      <c r="BB11" s="1255"/>
      <c r="BC11" s="1255"/>
      <c r="BD11" s="1255"/>
      <c r="BE11" s="1255"/>
      <c r="BF11" s="1255"/>
      <c r="BG11" s="1255"/>
      <c r="BH11" s="1255"/>
      <c r="BI11" s="1303" t="e">
        <f>#REF!</f>
        <v>#REF!</v>
      </c>
      <c r="BJ11" s="1303" t="e">
        <f>#REF!</f>
        <v>#REF!</v>
      </c>
      <c r="BK11" s="1303" t="e">
        <f>#REF!</f>
        <v>#REF!</v>
      </c>
      <c r="BL11" s="1303"/>
      <c r="BM11" s="1272"/>
      <c r="BN11" s="1272"/>
      <c r="BO11" s="1255"/>
      <c r="BP11" s="1303"/>
      <c r="BQ11" s="1303"/>
      <c r="BR11" s="1303"/>
      <c r="BS11" s="1303"/>
      <c r="BT11" s="1272" t="e">
        <f>#REF!</f>
        <v>#REF!</v>
      </c>
      <c r="BU11" s="1272" t="e">
        <f>#REF!</f>
        <v>#REF!</v>
      </c>
      <c r="BV11" s="1272" t="e">
        <f t="shared" si="6"/>
        <v>#REF!</v>
      </c>
      <c r="BW11" s="1272" t="e">
        <f t="shared" si="6"/>
        <v>#REF!</v>
      </c>
      <c r="BX11" s="1264" t="e">
        <f>#REF!</f>
        <v>#REF!</v>
      </c>
      <c r="BY11" s="1303" t="e">
        <f>#REF!</f>
        <v>#REF!</v>
      </c>
      <c r="BZ11" s="1255"/>
      <c r="CA11" s="1255"/>
      <c r="CB11" s="1255"/>
      <c r="CC11" s="1255"/>
      <c r="CD11" s="1255"/>
      <c r="CE11" s="1255"/>
      <c r="CF11" s="1255"/>
      <c r="CG11" s="1255"/>
      <c r="CH11" s="1255"/>
      <c r="CI11" s="1255"/>
      <c r="CJ11" s="1255"/>
      <c r="CK11" s="1255"/>
      <c r="CL11" s="1255"/>
      <c r="CM11" s="1255"/>
      <c r="CN11" s="1255"/>
      <c r="CO11" s="1255"/>
      <c r="CP11" s="1255"/>
      <c r="CQ11" s="1255"/>
      <c r="CR11" s="1255"/>
      <c r="CS11" s="1255"/>
    </row>
    <row r="12" spans="1:97">
      <c r="A12" s="1250">
        <f t="shared" ca="1" si="7"/>
        <v>45786</v>
      </c>
      <c r="B12" s="1257">
        <f t="shared" ca="1" si="0"/>
        <v>45786</v>
      </c>
      <c r="C12" s="1254">
        <v>1</v>
      </c>
      <c r="D12" s="1263" t="e">
        <f>#REF!</f>
        <v>#REF!</v>
      </c>
      <c r="E12" s="1250" t="s">
        <v>565</v>
      </c>
      <c r="F12" s="1254" t="e">
        <f>#REF!</f>
        <v>#REF!</v>
      </c>
      <c r="G12" s="1254" t="e">
        <f>#REF!</f>
        <v>#REF!</v>
      </c>
      <c r="H12" s="1254" t="e">
        <f>#REF!</f>
        <v>#REF!</v>
      </c>
      <c r="I12" s="1271" t="e">
        <f>#REF!</f>
        <v>#REF!</v>
      </c>
      <c r="J12" s="1254" t="e">
        <f t="shared" ca="1" si="1"/>
        <v>#REF!</v>
      </c>
      <c r="K12" s="1254" t="e">
        <f>#REF!</f>
        <v>#REF!</v>
      </c>
      <c r="L12" s="1254" t="e">
        <f>#REF!</f>
        <v>#REF!</v>
      </c>
      <c r="M12" s="1254"/>
      <c r="N12" s="1254"/>
      <c r="O12" s="1254"/>
      <c r="P12" s="1254" t="e">
        <f>#REF!</f>
        <v>#REF!</v>
      </c>
      <c r="Q12" s="1254"/>
      <c r="R12" s="1254"/>
      <c r="S12" s="1254"/>
      <c r="T12" s="1275">
        <f t="shared" ca="1" si="2"/>
        <v>45786</v>
      </c>
      <c r="U12" s="1277">
        <f t="shared" ca="1" si="2"/>
        <v>45786</v>
      </c>
      <c r="V12" s="1254">
        <f t="shared" si="3"/>
        <v>1</v>
      </c>
      <c r="W12" s="1263" t="e">
        <f t="shared" si="3"/>
        <v>#REF!</v>
      </c>
      <c r="X12" s="1263" t="str">
        <f t="shared" si="3"/>
        <v>R05-1</v>
      </c>
      <c r="Y12" s="1254" t="e">
        <f>#REF!</f>
        <v>#REF!</v>
      </c>
      <c r="Z12" s="1254"/>
      <c r="AA12" s="1254" t="e">
        <f>#REF!</f>
        <v>#REF!</v>
      </c>
      <c r="AB12" s="1271" t="e">
        <f>#REF!</f>
        <v>#REF!</v>
      </c>
      <c r="AC12" s="1254" t="e">
        <f t="shared" ca="1" si="4"/>
        <v>#REF!</v>
      </c>
      <c r="AD12" s="1254" t="e">
        <f>#REF!</f>
        <v>#REF!</v>
      </c>
      <c r="AE12" s="1254" t="e">
        <f>#REF!</f>
        <v>#REF!</v>
      </c>
      <c r="AF12" s="1254" t="e">
        <f>#REF!</f>
        <v>#REF!</v>
      </c>
      <c r="AG12" s="1254"/>
      <c r="AH12" s="1254"/>
      <c r="AI12" s="1254"/>
      <c r="AJ12" s="1263" t="e">
        <f>#REF!</f>
        <v>#REF!</v>
      </c>
      <c r="AK12" s="1263" t="e">
        <f>#REF!</f>
        <v>#REF!</v>
      </c>
      <c r="AL12" s="1263" t="e">
        <f>#REF!</f>
        <v>#REF!</v>
      </c>
      <c r="AM12" s="1263" t="e">
        <f>#REF!</f>
        <v>#REF!</v>
      </c>
      <c r="AN12" s="1263" t="e">
        <f t="shared" si="5"/>
        <v>#REF!</v>
      </c>
      <c r="AO12" s="1288" t="e">
        <f>#REF!</f>
        <v>#REF!</v>
      </c>
      <c r="AP12" s="1267" t="s">
        <v>567</v>
      </c>
      <c r="AQ12" s="1267" t="e">
        <f>#REF!</f>
        <v>#REF!</v>
      </c>
      <c r="AR12" s="1292" t="e">
        <f>#REF!</f>
        <v>#REF!</v>
      </c>
      <c r="AS12" s="1292" t="e">
        <f>#REF!</f>
        <v>#REF!</v>
      </c>
      <c r="AT12" s="1295" t="e">
        <f>#REF!</f>
        <v>#REF!</v>
      </c>
      <c r="AU12" s="1263" t="e">
        <f>#REF!</f>
        <v>#REF!</v>
      </c>
      <c r="AV12" s="1254"/>
      <c r="AW12" s="1254"/>
      <c r="AX12" s="1254"/>
      <c r="AY12" s="1254"/>
      <c r="AZ12" s="1254"/>
      <c r="BA12" s="1254"/>
      <c r="BB12" s="1254"/>
      <c r="BC12" s="1254"/>
      <c r="BD12" s="1254"/>
      <c r="BE12" s="1254"/>
      <c r="BF12" s="1254"/>
      <c r="BG12" s="1254"/>
      <c r="BH12" s="1254"/>
      <c r="BI12" s="1302" t="e">
        <f>#REF!</f>
        <v>#REF!</v>
      </c>
      <c r="BJ12" s="1302" t="e">
        <f>#REF!</f>
        <v>#REF!</v>
      </c>
      <c r="BK12" s="1302" t="e">
        <f>#REF!</f>
        <v>#REF!</v>
      </c>
      <c r="BL12" s="1302"/>
      <c r="BM12" s="1271"/>
      <c r="BN12" s="1271"/>
      <c r="BO12" s="1254"/>
      <c r="BP12" s="1302"/>
      <c r="BQ12" s="1302"/>
      <c r="BR12" s="1302"/>
      <c r="BS12" s="1302"/>
      <c r="BT12" s="1271" t="e">
        <f>#REF!</f>
        <v>#REF!</v>
      </c>
      <c r="BU12" s="1271" t="e">
        <f>#REF!</f>
        <v>#REF!</v>
      </c>
      <c r="BV12" s="1271" t="e">
        <f t="shared" si="6"/>
        <v>#REF!</v>
      </c>
      <c r="BW12" s="1271" t="e">
        <f t="shared" si="6"/>
        <v>#REF!</v>
      </c>
      <c r="BX12" s="1263" t="e">
        <f>#REF!</f>
        <v>#REF!</v>
      </c>
      <c r="BY12" s="1302" t="e">
        <f>#REF!</f>
        <v>#REF!</v>
      </c>
      <c r="BZ12" s="1254"/>
      <c r="CA12" s="1254"/>
      <c r="CB12" s="1254"/>
      <c r="CC12" s="1254"/>
      <c r="CD12" s="1254"/>
      <c r="CE12" s="1254"/>
      <c r="CF12" s="1254"/>
      <c r="CG12" s="1254"/>
      <c r="CH12" s="1254"/>
      <c r="CI12" s="1254"/>
      <c r="CJ12" s="1254"/>
      <c r="CK12" s="1254"/>
      <c r="CL12" s="1254"/>
      <c r="CM12" s="1254"/>
      <c r="CN12" s="1254"/>
      <c r="CO12" s="1254"/>
      <c r="CP12" s="1254"/>
      <c r="CQ12" s="1254"/>
      <c r="CR12" s="1254"/>
      <c r="CS12" s="1254"/>
    </row>
    <row r="13" spans="1:97" s="1247" customFormat="1">
      <c r="A13" s="1251">
        <f t="shared" ca="1" si="7"/>
        <v>45786</v>
      </c>
      <c r="B13" s="1258">
        <f t="shared" ca="1" si="0"/>
        <v>45786</v>
      </c>
      <c r="C13" s="1255">
        <v>1</v>
      </c>
      <c r="D13" s="1264" t="e">
        <f>#REF!</f>
        <v>#REF!</v>
      </c>
      <c r="E13" s="1251" t="s">
        <v>565</v>
      </c>
      <c r="F13" s="1255" t="e">
        <f>#REF!</f>
        <v>#REF!</v>
      </c>
      <c r="G13" s="1255" t="e">
        <f>#REF!</f>
        <v>#REF!</v>
      </c>
      <c r="H13" s="1255" t="e">
        <f>#REF!</f>
        <v>#REF!</v>
      </c>
      <c r="I13" s="1272" t="e">
        <f>#REF!</f>
        <v>#REF!</v>
      </c>
      <c r="J13" s="1255" t="e">
        <f t="shared" ca="1" si="1"/>
        <v>#REF!</v>
      </c>
      <c r="K13" s="1255" t="e">
        <f>#REF!</f>
        <v>#REF!</v>
      </c>
      <c r="L13" s="1255" t="e">
        <f>#REF!</f>
        <v>#REF!</v>
      </c>
      <c r="M13" s="1255"/>
      <c r="N13" s="1255"/>
      <c r="O13" s="1255"/>
      <c r="P13" s="1255" t="e">
        <f>#REF!</f>
        <v>#REF!</v>
      </c>
      <c r="Q13" s="1255"/>
      <c r="R13" s="1255"/>
      <c r="S13" s="1255"/>
      <c r="T13" s="1276">
        <f t="shared" ca="1" si="2"/>
        <v>45786</v>
      </c>
      <c r="U13" s="1278">
        <f t="shared" ca="1" si="2"/>
        <v>45786</v>
      </c>
      <c r="V13" s="1255">
        <f t="shared" si="3"/>
        <v>1</v>
      </c>
      <c r="W13" s="1264" t="e">
        <f t="shared" si="3"/>
        <v>#REF!</v>
      </c>
      <c r="X13" s="1264" t="str">
        <f t="shared" si="3"/>
        <v>R05-1</v>
      </c>
      <c r="Y13" s="1254" t="e">
        <f>#REF!</f>
        <v>#REF!</v>
      </c>
      <c r="Z13" s="1255"/>
      <c r="AA13" s="1254" t="e">
        <f>#REF!</f>
        <v>#REF!</v>
      </c>
      <c r="AB13" s="1271" t="e">
        <f>#REF!</f>
        <v>#REF!</v>
      </c>
      <c r="AC13" s="1255" t="e">
        <f t="shared" ca="1" si="4"/>
        <v>#REF!</v>
      </c>
      <c r="AD13" s="1254" t="e">
        <f>#REF!</f>
        <v>#REF!</v>
      </c>
      <c r="AE13" s="1254" t="e">
        <f>#REF!</f>
        <v>#REF!</v>
      </c>
      <c r="AF13" s="1254" t="e">
        <f>#REF!</f>
        <v>#REF!</v>
      </c>
      <c r="AG13" s="1255"/>
      <c r="AH13" s="1255"/>
      <c r="AI13" s="1255"/>
      <c r="AJ13" s="1264" t="e">
        <f>#REF!</f>
        <v>#REF!</v>
      </c>
      <c r="AK13" s="1264" t="e">
        <f>#REF!</f>
        <v>#REF!</v>
      </c>
      <c r="AL13" s="1264" t="e">
        <f>#REF!</f>
        <v>#REF!</v>
      </c>
      <c r="AM13" s="1264" t="e">
        <f>#REF!</f>
        <v>#REF!</v>
      </c>
      <c r="AN13" s="1264" t="e">
        <f t="shared" si="5"/>
        <v>#REF!</v>
      </c>
      <c r="AO13" s="1289" t="e">
        <f>#REF!</f>
        <v>#REF!</v>
      </c>
      <c r="AP13" s="1268" t="s">
        <v>567</v>
      </c>
      <c r="AQ13" s="1268" t="e">
        <f>#REF!</f>
        <v>#REF!</v>
      </c>
      <c r="AR13" s="1293" t="e">
        <f>#REF!</f>
        <v>#REF!</v>
      </c>
      <c r="AS13" s="1293" t="e">
        <f>#REF!</f>
        <v>#REF!</v>
      </c>
      <c r="AT13" s="1296" t="e">
        <f>#REF!</f>
        <v>#REF!</v>
      </c>
      <c r="AU13" s="1264" t="e">
        <f>#REF!</f>
        <v>#REF!</v>
      </c>
      <c r="AV13" s="1255"/>
      <c r="AW13" s="1255"/>
      <c r="AX13" s="1255"/>
      <c r="AY13" s="1255"/>
      <c r="AZ13" s="1255"/>
      <c r="BA13" s="1255"/>
      <c r="BB13" s="1255"/>
      <c r="BC13" s="1255"/>
      <c r="BD13" s="1255"/>
      <c r="BE13" s="1255"/>
      <c r="BF13" s="1255"/>
      <c r="BG13" s="1255"/>
      <c r="BH13" s="1255"/>
      <c r="BI13" s="1303" t="e">
        <f>#REF!</f>
        <v>#REF!</v>
      </c>
      <c r="BJ13" s="1303" t="e">
        <f>#REF!</f>
        <v>#REF!</v>
      </c>
      <c r="BK13" s="1303" t="e">
        <f>#REF!</f>
        <v>#REF!</v>
      </c>
      <c r="BL13" s="1303"/>
      <c r="BM13" s="1272"/>
      <c r="BN13" s="1272"/>
      <c r="BO13" s="1255"/>
      <c r="BP13" s="1303"/>
      <c r="BQ13" s="1303"/>
      <c r="BR13" s="1303"/>
      <c r="BS13" s="1303"/>
      <c r="BT13" s="1272" t="e">
        <f>#REF!</f>
        <v>#REF!</v>
      </c>
      <c r="BU13" s="1272" t="e">
        <f>#REF!</f>
        <v>#REF!</v>
      </c>
      <c r="BV13" s="1272" t="e">
        <f t="shared" si="6"/>
        <v>#REF!</v>
      </c>
      <c r="BW13" s="1272" t="e">
        <f t="shared" si="6"/>
        <v>#REF!</v>
      </c>
      <c r="BX13" s="1264" t="e">
        <f>#REF!</f>
        <v>#REF!</v>
      </c>
      <c r="BY13" s="1303" t="e">
        <f>#REF!</f>
        <v>#REF!</v>
      </c>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row>
    <row r="14" spans="1:97">
      <c r="A14" s="1250">
        <f t="shared" ca="1" si="7"/>
        <v>45786</v>
      </c>
      <c r="B14" s="1257">
        <f t="shared" ca="1" si="0"/>
        <v>45786</v>
      </c>
      <c r="C14" s="1254">
        <v>1</v>
      </c>
      <c r="D14" s="1263" t="e">
        <f>#REF!</f>
        <v>#REF!</v>
      </c>
      <c r="E14" s="1250" t="s">
        <v>565</v>
      </c>
      <c r="F14" s="1254" t="e">
        <f>#REF!</f>
        <v>#REF!</v>
      </c>
      <c r="G14" s="1254" t="e">
        <f>#REF!</f>
        <v>#REF!</v>
      </c>
      <c r="H14" s="1254" t="e">
        <f>#REF!</f>
        <v>#REF!</v>
      </c>
      <c r="I14" s="1271" t="e">
        <f>#REF!</f>
        <v>#REF!</v>
      </c>
      <c r="J14" s="1254" t="e">
        <f t="shared" ca="1" si="1"/>
        <v>#REF!</v>
      </c>
      <c r="K14" s="1254" t="e">
        <f>#REF!</f>
        <v>#REF!</v>
      </c>
      <c r="L14" s="1254" t="e">
        <f>#REF!</f>
        <v>#REF!</v>
      </c>
      <c r="M14" s="1254"/>
      <c r="N14" s="1254"/>
      <c r="O14" s="1254"/>
      <c r="P14" s="1254" t="e">
        <f>#REF!</f>
        <v>#REF!</v>
      </c>
      <c r="Q14" s="1254"/>
      <c r="R14" s="1254"/>
      <c r="S14" s="1254"/>
      <c r="T14" s="1275">
        <f t="shared" ca="1" si="2"/>
        <v>45786</v>
      </c>
      <c r="U14" s="1277">
        <f t="shared" ca="1" si="2"/>
        <v>45786</v>
      </c>
      <c r="V14" s="1254">
        <f t="shared" si="3"/>
        <v>1</v>
      </c>
      <c r="W14" s="1263" t="e">
        <f t="shared" si="3"/>
        <v>#REF!</v>
      </c>
      <c r="X14" s="1263" t="str">
        <f t="shared" si="3"/>
        <v>R05-1</v>
      </c>
      <c r="Y14" s="1254" t="e">
        <f>#REF!</f>
        <v>#REF!</v>
      </c>
      <c r="Z14" s="1254"/>
      <c r="AA14" s="1254" t="e">
        <f>#REF!</f>
        <v>#REF!</v>
      </c>
      <c r="AB14" s="1271" t="e">
        <f>#REF!</f>
        <v>#REF!</v>
      </c>
      <c r="AC14" s="1254" t="e">
        <f t="shared" ca="1" si="4"/>
        <v>#REF!</v>
      </c>
      <c r="AD14" s="1254" t="e">
        <f>#REF!</f>
        <v>#REF!</v>
      </c>
      <c r="AE14" s="1254" t="e">
        <f>#REF!</f>
        <v>#REF!</v>
      </c>
      <c r="AF14" s="1254" t="e">
        <f>#REF!</f>
        <v>#REF!</v>
      </c>
      <c r="AG14" s="1254"/>
      <c r="AH14" s="1254"/>
      <c r="AI14" s="1254"/>
      <c r="AJ14" s="1263" t="e">
        <f>#REF!</f>
        <v>#REF!</v>
      </c>
      <c r="AK14" s="1263" t="e">
        <f>#REF!</f>
        <v>#REF!</v>
      </c>
      <c r="AL14" s="1263" t="e">
        <f>#REF!</f>
        <v>#REF!</v>
      </c>
      <c r="AM14" s="1263" t="e">
        <f>#REF!</f>
        <v>#REF!</v>
      </c>
      <c r="AN14" s="1263" t="e">
        <f t="shared" si="5"/>
        <v>#REF!</v>
      </c>
      <c r="AO14" s="1288" t="e">
        <f>#REF!</f>
        <v>#REF!</v>
      </c>
      <c r="AP14" s="1267" t="s">
        <v>567</v>
      </c>
      <c r="AQ14" s="1267" t="e">
        <f>#REF!</f>
        <v>#REF!</v>
      </c>
      <c r="AR14" s="1292" t="e">
        <f>#REF!</f>
        <v>#REF!</v>
      </c>
      <c r="AS14" s="1292" t="e">
        <f>#REF!</f>
        <v>#REF!</v>
      </c>
      <c r="AT14" s="1295" t="e">
        <f>#REF!</f>
        <v>#REF!</v>
      </c>
      <c r="AU14" s="1263" t="e">
        <f>#REF!</f>
        <v>#REF!</v>
      </c>
      <c r="AV14" s="1254"/>
      <c r="AW14" s="1254"/>
      <c r="AX14" s="1254"/>
      <c r="AY14" s="1254"/>
      <c r="AZ14" s="1254"/>
      <c r="BA14" s="1254"/>
      <c r="BB14" s="1254"/>
      <c r="BC14" s="1254"/>
      <c r="BD14" s="1254"/>
      <c r="BE14" s="1254"/>
      <c r="BF14" s="1254"/>
      <c r="BG14" s="1254"/>
      <c r="BH14" s="1254"/>
      <c r="BI14" s="1302" t="e">
        <f>#REF!</f>
        <v>#REF!</v>
      </c>
      <c r="BJ14" s="1302" t="e">
        <f>#REF!</f>
        <v>#REF!</v>
      </c>
      <c r="BK14" s="1302" t="e">
        <f>#REF!</f>
        <v>#REF!</v>
      </c>
      <c r="BL14" s="1302"/>
      <c r="BM14" s="1271"/>
      <c r="BN14" s="1271"/>
      <c r="BO14" s="1254"/>
      <c r="BP14" s="1302"/>
      <c r="BQ14" s="1302"/>
      <c r="BR14" s="1302"/>
      <c r="BS14" s="1302"/>
      <c r="BT14" s="1271" t="e">
        <f>#REF!</f>
        <v>#REF!</v>
      </c>
      <c r="BU14" s="1271" t="e">
        <f>#REF!</f>
        <v>#REF!</v>
      </c>
      <c r="BV14" s="1271" t="e">
        <f t="shared" si="6"/>
        <v>#REF!</v>
      </c>
      <c r="BW14" s="1271" t="e">
        <f t="shared" si="6"/>
        <v>#REF!</v>
      </c>
      <c r="BX14" s="1263" t="e">
        <f>#REF!</f>
        <v>#REF!</v>
      </c>
      <c r="BY14" s="1302" t="e">
        <f>#REF!</f>
        <v>#REF!</v>
      </c>
      <c r="BZ14" s="1254"/>
      <c r="CA14" s="1254"/>
      <c r="CB14" s="1254"/>
      <c r="CC14" s="1254"/>
      <c r="CD14" s="1254"/>
      <c r="CE14" s="1254"/>
      <c r="CF14" s="1254"/>
      <c r="CG14" s="1254"/>
      <c r="CH14" s="1254"/>
      <c r="CI14" s="1254"/>
      <c r="CJ14" s="1254"/>
      <c r="CK14" s="1254"/>
      <c r="CL14" s="1254"/>
      <c r="CM14" s="1254"/>
      <c r="CN14" s="1254"/>
      <c r="CO14" s="1254"/>
      <c r="CP14" s="1254"/>
      <c r="CQ14" s="1254"/>
      <c r="CR14" s="1254"/>
      <c r="CS14" s="1254"/>
    </row>
    <row r="15" spans="1:97" s="1247" customFormat="1">
      <c r="A15" s="1251">
        <f t="shared" ca="1" si="7"/>
        <v>45786</v>
      </c>
      <c r="B15" s="1258">
        <f t="shared" ca="1" si="0"/>
        <v>45786</v>
      </c>
      <c r="C15" s="1255">
        <v>1</v>
      </c>
      <c r="D15" s="1264" t="e">
        <f>#REF!</f>
        <v>#REF!</v>
      </c>
      <c r="E15" s="1251" t="s">
        <v>565</v>
      </c>
      <c r="F15" s="1255" t="e">
        <f>#REF!</f>
        <v>#REF!</v>
      </c>
      <c r="G15" s="1255" t="e">
        <f>#REF!</f>
        <v>#REF!</v>
      </c>
      <c r="H15" s="1255" t="e">
        <f>#REF!</f>
        <v>#REF!</v>
      </c>
      <c r="I15" s="1272" t="e">
        <f>#REF!</f>
        <v>#REF!</v>
      </c>
      <c r="J15" s="1255" t="e">
        <f t="shared" ca="1" si="1"/>
        <v>#REF!</v>
      </c>
      <c r="K15" s="1255" t="e">
        <f>#REF!</f>
        <v>#REF!</v>
      </c>
      <c r="L15" s="1255" t="e">
        <f>#REF!</f>
        <v>#REF!</v>
      </c>
      <c r="M15" s="1255"/>
      <c r="N15" s="1255"/>
      <c r="O15" s="1255"/>
      <c r="P15" s="1255" t="e">
        <f>#REF!</f>
        <v>#REF!</v>
      </c>
      <c r="Q15" s="1255"/>
      <c r="R15" s="1255"/>
      <c r="S15" s="1255"/>
      <c r="T15" s="1276">
        <f t="shared" ca="1" si="2"/>
        <v>45786</v>
      </c>
      <c r="U15" s="1278">
        <f t="shared" ca="1" si="2"/>
        <v>45786</v>
      </c>
      <c r="V15" s="1255">
        <f t="shared" si="3"/>
        <v>1</v>
      </c>
      <c r="W15" s="1264" t="e">
        <f t="shared" si="3"/>
        <v>#REF!</v>
      </c>
      <c r="X15" s="1264" t="str">
        <f t="shared" si="3"/>
        <v>R05-1</v>
      </c>
      <c r="Y15" s="1254" t="e">
        <f>#REF!</f>
        <v>#REF!</v>
      </c>
      <c r="Z15" s="1255"/>
      <c r="AA15" s="1254" t="e">
        <f>#REF!</f>
        <v>#REF!</v>
      </c>
      <c r="AB15" s="1271" t="e">
        <f>#REF!</f>
        <v>#REF!</v>
      </c>
      <c r="AC15" s="1255" t="e">
        <f t="shared" ca="1" si="4"/>
        <v>#REF!</v>
      </c>
      <c r="AD15" s="1254" t="e">
        <f>#REF!</f>
        <v>#REF!</v>
      </c>
      <c r="AE15" s="1254" t="e">
        <f>#REF!</f>
        <v>#REF!</v>
      </c>
      <c r="AF15" s="1254" t="e">
        <f>#REF!</f>
        <v>#REF!</v>
      </c>
      <c r="AG15" s="1255"/>
      <c r="AH15" s="1255"/>
      <c r="AI15" s="1255"/>
      <c r="AJ15" s="1264" t="e">
        <f>#REF!</f>
        <v>#REF!</v>
      </c>
      <c r="AK15" s="1264" t="e">
        <f>#REF!</f>
        <v>#REF!</v>
      </c>
      <c r="AL15" s="1264" t="e">
        <f>#REF!</f>
        <v>#REF!</v>
      </c>
      <c r="AM15" s="1264" t="e">
        <f>#REF!</f>
        <v>#REF!</v>
      </c>
      <c r="AN15" s="1264" t="e">
        <f t="shared" si="5"/>
        <v>#REF!</v>
      </c>
      <c r="AO15" s="1289" t="e">
        <f>#REF!</f>
        <v>#REF!</v>
      </c>
      <c r="AP15" s="1268" t="s">
        <v>567</v>
      </c>
      <c r="AQ15" s="1268" t="e">
        <f>#REF!</f>
        <v>#REF!</v>
      </c>
      <c r="AR15" s="1293" t="e">
        <f>#REF!</f>
        <v>#REF!</v>
      </c>
      <c r="AS15" s="1293" t="e">
        <f>#REF!</f>
        <v>#REF!</v>
      </c>
      <c r="AT15" s="1296" t="e">
        <f>#REF!</f>
        <v>#REF!</v>
      </c>
      <c r="AU15" s="1264" t="e">
        <f>#REF!</f>
        <v>#REF!</v>
      </c>
      <c r="AV15" s="1255"/>
      <c r="AW15" s="1255"/>
      <c r="AX15" s="1255"/>
      <c r="AY15" s="1255"/>
      <c r="AZ15" s="1255"/>
      <c r="BA15" s="1255"/>
      <c r="BB15" s="1255"/>
      <c r="BC15" s="1255"/>
      <c r="BD15" s="1255"/>
      <c r="BE15" s="1255"/>
      <c r="BF15" s="1255"/>
      <c r="BG15" s="1255"/>
      <c r="BH15" s="1255"/>
      <c r="BI15" s="1303" t="e">
        <f>#REF!</f>
        <v>#REF!</v>
      </c>
      <c r="BJ15" s="1303" t="e">
        <f>#REF!</f>
        <v>#REF!</v>
      </c>
      <c r="BK15" s="1303" t="e">
        <f>#REF!</f>
        <v>#REF!</v>
      </c>
      <c r="BL15" s="1303"/>
      <c r="BM15" s="1272"/>
      <c r="BN15" s="1272"/>
      <c r="BO15" s="1255"/>
      <c r="BP15" s="1303"/>
      <c r="BQ15" s="1303"/>
      <c r="BR15" s="1303"/>
      <c r="BS15" s="1303"/>
      <c r="BT15" s="1272" t="e">
        <f>#REF!</f>
        <v>#REF!</v>
      </c>
      <c r="BU15" s="1272" t="e">
        <f>#REF!</f>
        <v>#REF!</v>
      </c>
      <c r="BV15" s="1272" t="e">
        <f t="shared" si="6"/>
        <v>#REF!</v>
      </c>
      <c r="BW15" s="1272" t="e">
        <f t="shared" si="6"/>
        <v>#REF!</v>
      </c>
      <c r="BX15" s="1264" t="e">
        <f>#REF!</f>
        <v>#REF!</v>
      </c>
      <c r="BY15" s="1303" t="e">
        <f>#REF!</f>
        <v>#REF!</v>
      </c>
      <c r="BZ15" s="1255"/>
      <c r="CA15" s="1255"/>
      <c r="CB15" s="1255"/>
      <c r="CC15" s="1255"/>
      <c r="CD15" s="1255"/>
      <c r="CE15" s="1255"/>
      <c r="CF15" s="1255"/>
      <c r="CG15" s="1255"/>
      <c r="CH15" s="1255"/>
      <c r="CI15" s="1255"/>
      <c r="CJ15" s="1255"/>
      <c r="CK15" s="1255"/>
      <c r="CL15" s="1255"/>
      <c r="CM15" s="1255"/>
      <c r="CN15" s="1255"/>
      <c r="CO15" s="1255"/>
      <c r="CP15" s="1255"/>
      <c r="CQ15" s="1255"/>
      <c r="CR15" s="1255"/>
      <c r="CS15" s="1255"/>
    </row>
    <row r="16" spans="1:97">
      <c r="A16" s="1252"/>
      <c r="B16" s="1259"/>
      <c r="C16" s="1254"/>
      <c r="D16" s="1254"/>
      <c r="E16" s="1254"/>
      <c r="F16" s="1254"/>
      <c r="G16" s="1254"/>
      <c r="H16" s="1254"/>
      <c r="I16" s="1271"/>
      <c r="J16" s="1254"/>
      <c r="K16" s="1254"/>
      <c r="L16" s="1254"/>
      <c r="M16" s="1254"/>
      <c r="N16" s="1254"/>
      <c r="O16" s="1254"/>
      <c r="P16" s="1254"/>
      <c r="Q16" s="1254"/>
      <c r="R16" s="1254"/>
      <c r="S16" s="1254"/>
      <c r="T16" s="1275"/>
      <c r="U16" s="1277"/>
      <c r="V16" s="1254"/>
      <c r="W16" s="1254"/>
      <c r="X16" s="1267"/>
      <c r="Y16" s="1254"/>
      <c r="Z16" s="1254"/>
      <c r="AA16" s="1254"/>
      <c r="AB16" s="1271"/>
      <c r="AC16" s="1254"/>
      <c r="AD16" s="1254"/>
      <c r="AE16" s="1254"/>
      <c r="AF16" s="1254"/>
      <c r="AG16" s="1254"/>
      <c r="AH16" s="1254"/>
      <c r="AI16" s="1254"/>
      <c r="AJ16" s="1263"/>
      <c r="AK16" s="1263"/>
      <c r="AL16" s="1263"/>
      <c r="AM16" s="1263"/>
      <c r="AN16" s="1263"/>
      <c r="AO16" s="1288"/>
      <c r="AP16" s="1267"/>
      <c r="AQ16" s="1267"/>
      <c r="AR16" s="1292"/>
      <c r="AS16" s="1292"/>
      <c r="AT16" s="1297"/>
      <c r="AU16" s="1254"/>
      <c r="AV16" s="1254"/>
      <c r="AW16" s="1254"/>
      <c r="AX16" s="1254"/>
      <c r="AY16" s="1254"/>
      <c r="AZ16" s="1254"/>
      <c r="BA16" s="1254"/>
      <c r="BB16" s="1254"/>
      <c r="BC16" s="1254"/>
      <c r="BD16" s="1254"/>
      <c r="BE16" s="1254"/>
      <c r="BF16" s="1254"/>
      <c r="BG16" s="1254"/>
      <c r="BH16" s="1254"/>
      <c r="BI16" s="1302" t="e">
        <f>#REF!</f>
        <v>#REF!</v>
      </c>
      <c r="BJ16" s="1302" t="e">
        <f>#REF!</f>
        <v>#REF!</v>
      </c>
      <c r="BK16" s="1302" t="e">
        <f>#REF!</f>
        <v>#REF!</v>
      </c>
      <c r="BL16" s="1302"/>
      <c r="BM16" s="1271"/>
      <c r="BN16" s="1271"/>
      <c r="BO16" s="1254"/>
      <c r="BP16" s="1302"/>
      <c r="BQ16" s="1302"/>
      <c r="BR16" s="1302"/>
      <c r="BS16" s="1302"/>
      <c r="BT16" s="1271"/>
      <c r="BU16" s="1271"/>
      <c r="BV16" s="1271"/>
      <c r="BW16" s="1271"/>
      <c r="BX16" s="1263"/>
      <c r="BY16" s="1302"/>
      <c r="BZ16" s="1254"/>
      <c r="CA16" s="1254"/>
      <c r="CB16" s="1254"/>
      <c r="CC16" s="1254"/>
      <c r="CD16" s="1254"/>
      <c r="CE16" s="1254"/>
      <c r="CF16" s="1254"/>
      <c r="CG16" s="1254"/>
      <c r="CH16" s="1254"/>
      <c r="CI16" s="1254"/>
      <c r="CJ16" s="1254"/>
      <c r="CK16" s="1254"/>
      <c r="CL16" s="1254"/>
      <c r="CM16" s="1254"/>
      <c r="CN16" s="1254"/>
      <c r="CO16" s="1254"/>
      <c r="CP16" s="1254"/>
      <c r="CQ16" s="1254"/>
      <c r="CR16" s="1254"/>
      <c r="CS16" s="1254"/>
    </row>
    <row r="17" spans="1:97" s="1247" customFormat="1">
      <c r="A17" s="1253"/>
      <c r="B17" s="1260"/>
      <c r="C17" s="1255"/>
      <c r="D17" s="1255"/>
      <c r="E17" s="1266"/>
      <c r="F17" s="1255"/>
      <c r="G17" s="1255"/>
      <c r="H17" s="1255"/>
      <c r="I17" s="1272"/>
      <c r="J17" s="1255"/>
      <c r="K17" s="1255"/>
      <c r="L17" s="1255"/>
      <c r="M17" s="1255"/>
      <c r="N17" s="1255"/>
      <c r="O17" s="1255"/>
      <c r="P17" s="1255"/>
      <c r="Q17" s="1255"/>
      <c r="R17" s="1255"/>
      <c r="S17" s="1255"/>
      <c r="T17" s="1276"/>
      <c r="U17" s="1278"/>
      <c r="V17" s="1255"/>
      <c r="W17" s="1255"/>
      <c r="X17" s="1268"/>
      <c r="Y17" s="1255"/>
      <c r="Z17" s="1255"/>
      <c r="AA17" s="1255"/>
      <c r="AB17" s="1272"/>
      <c r="AC17" s="1255"/>
      <c r="AD17" s="1255"/>
      <c r="AE17" s="1255"/>
      <c r="AF17" s="1255"/>
      <c r="AG17" s="1255"/>
      <c r="AH17" s="1255"/>
      <c r="AI17" s="1255"/>
      <c r="AJ17" s="1264"/>
      <c r="AK17" s="1264"/>
      <c r="AL17" s="1264"/>
      <c r="AM17" s="1264"/>
      <c r="AN17" s="1264"/>
      <c r="AO17" s="1289"/>
      <c r="AP17" s="1268"/>
      <c r="AQ17" s="1268"/>
      <c r="AR17" s="1293"/>
      <c r="AS17" s="1293"/>
      <c r="AT17" s="1298"/>
      <c r="AU17" s="1255"/>
      <c r="AV17" s="1255"/>
      <c r="AW17" s="1255"/>
      <c r="AX17" s="1255"/>
      <c r="AY17" s="1255"/>
      <c r="AZ17" s="1255"/>
      <c r="BA17" s="1255"/>
      <c r="BB17" s="1255"/>
      <c r="BC17" s="1255"/>
      <c r="BD17" s="1255"/>
      <c r="BE17" s="1255"/>
      <c r="BF17" s="1255"/>
      <c r="BG17" s="1255"/>
      <c r="BH17" s="1255"/>
      <c r="BI17" s="1303" t="e">
        <f>#REF!</f>
        <v>#REF!</v>
      </c>
      <c r="BJ17" s="1303" t="e">
        <f>#REF!</f>
        <v>#REF!</v>
      </c>
      <c r="BK17" s="1303" t="e">
        <f>#REF!</f>
        <v>#REF!</v>
      </c>
      <c r="BL17" s="1303"/>
      <c r="BM17" s="1272"/>
      <c r="BN17" s="1272"/>
      <c r="BO17" s="1255"/>
      <c r="BP17" s="1303"/>
      <c r="BQ17" s="1303"/>
      <c r="BR17" s="1303"/>
      <c r="BS17" s="1303"/>
      <c r="BT17" s="1272"/>
      <c r="BU17" s="1272"/>
      <c r="BV17" s="1272"/>
      <c r="BW17" s="1272"/>
      <c r="BX17" s="1264"/>
      <c r="BY17" s="1303"/>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row>
    <row r="18" spans="1:97">
      <c r="A18" s="1252"/>
      <c r="B18" s="1259"/>
      <c r="C18" s="1254"/>
      <c r="D18" s="1254"/>
      <c r="E18" s="1267"/>
      <c r="F18" s="1254"/>
      <c r="G18" s="1254"/>
      <c r="H18" s="1254"/>
      <c r="I18" s="1271"/>
      <c r="J18" s="1254"/>
      <c r="K18" s="1254"/>
      <c r="L18" s="1254"/>
      <c r="M18" s="1254"/>
      <c r="N18" s="1254"/>
      <c r="O18" s="1254"/>
      <c r="P18" s="1254"/>
      <c r="Q18" s="1254"/>
      <c r="R18" s="1254"/>
      <c r="S18" s="1254"/>
      <c r="T18" s="1275"/>
      <c r="U18" s="1277"/>
      <c r="V18" s="1254"/>
      <c r="W18" s="1254"/>
      <c r="X18" s="1267"/>
      <c r="Y18" s="1254"/>
      <c r="Z18" s="1254"/>
      <c r="AA18" s="1254"/>
      <c r="AB18" s="1271"/>
      <c r="AC18" s="1254"/>
      <c r="AD18" s="1254"/>
      <c r="AE18" s="1254"/>
      <c r="AF18" s="1254"/>
      <c r="AG18" s="1254"/>
      <c r="AH18" s="1254"/>
      <c r="AI18" s="1254"/>
      <c r="AJ18" s="1263"/>
      <c r="AK18" s="1263"/>
      <c r="AL18" s="1263"/>
      <c r="AM18" s="1263"/>
      <c r="AN18" s="1263"/>
      <c r="AO18" s="1288"/>
      <c r="AP18" s="1267"/>
      <c r="AQ18" s="1267"/>
      <c r="AR18" s="1292"/>
      <c r="AS18" s="1292"/>
      <c r="AT18" s="1297"/>
      <c r="AU18" s="1254"/>
      <c r="AV18" s="1254"/>
      <c r="AW18" s="1254"/>
      <c r="AX18" s="1254"/>
      <c r="AY18" s="1254"/>
      <c r="AZ18" s="1254"/>
      <c r="BA18" s="1254"/>
      <c r="BB18" s="1254"/>
      <c r="BC18" s="1254"/>
      <c r="BD18" s="1254"/>
      <c r="BE18" s="1254"/>
      <c r="BF18" s="1254"/>
      <c r="BG18" s="1254"/>
      <c r="BH18" s="1254"/>
      <c r="BI18" s="1302" t="e">
        <f>#REF!</f>
        <v>#REF!</v>
      </c>
      <c r="BJ18" s="1302" t="e">
        <f>#REF!</f>
        <v>#REF!</v>
      </c>
      <c r="BK18" s="1302" t="e">
        <f>#REF!</f>
        <v>#REF!</v>
      </c>
      <c r="BL18" s="1302"/>
      <c r="BM18" s="1271"/>
      <c r="BN18" s="1271"/>
      <c r="BO18" s="1254"/>
      <c r="BP18" s="1302"/>
      <c r="BQ18" s="1302"/>
      <c r="BR18" s="1302"/>
      <c r="BS18" s="1302"/>
      <c r="BT18" s="1271"/>
      <c r="BU18" s="1271"/>
      <c r="BV18" s="1271"/>
      <c r="BW18" s="1271"/>
      <c r="BX18" s="1263"/>
      <c r="BY18" s="1302"/>
      <c r="BZ18" s="1254"/>
      <c r="CA18" s="1254"/>
      <c r="CB18" s="1254"/>
      <c r="CC18" s="1254"/>
      <c r="CD18" s="1254"/>
      <c r="CE18" s="1254"/>
      <c r="CF18" s="1254"/>
      <c r="CG18" s="1254"/>
      <c r="CH18" s="1254"/>
      <c r="CI18" s="1254"/>
      <c r="CJ18" s="1254"/>
      <c r="CK18" s="1254"/>
      <c r="CL18" s="1254"/>
      <c r="CM18" s="1254"/>
      <c r="CN18" s="1254"/>
      <c r="CO18" s="1254"/>
      <c r="CP18" s="1254"/>
      <c r="CQ18" s="1254"/>
      <c r="CR18" s="1254"/>
      <c r="CS18" s="1254"/>
    </row>
    <row r="19" spans="1:97" s="1247" customFormat="1">
      <c r="A19" s="1253"/>
      <c r="B19" s="1260"/>
      <c r="C19" s="1255"/>
      <c r="D19" s="1255"/>
      <c r="E19" s="1268"/>
      <c r="F19" s="1255"/>
      <c r="G19" s="1255"/>
      <c r="H19" s="1255"/>
      <c r="I19" s="1272"/>
      <c r="J19" s="1255"/>
      <c r="K19" s="1255"/>
      <c r="L19" s="1255"/>
      <c r="M19" s="1255"/>
      <c r="N19" s="1255"/>
      <c r="O19" s="1255"/>
      <c r="P19" s="1255"/>
      <c r="Q19" s="1255"/>
      <c r="R19" s="1255"/>
      <c r="S19" s="1255"/>
      <c r="T19" s="1276"/>
      <c r="U19" s="1278"/>
      <c r="V19" s="1255"/>
      <c r="W19" s="1255"/>
      <c r="X19" s="1268"/>
      <c r="Y19" s="1255"/>
      <c r="Z19" s="1255"/>
      <c r="AA19" s="1255"/>
      <c r="AB19" s="1272"/>
      <c r="AC19" s="1255"/>
      <c r="AD19" s="1255"/>
      <c r="AE19" s="1255"/>
      <c r="AF19" s="1255"/>
      <c r="AG19" s="1255"/>
      <c r="AH19" s="1255"/>
      <c r="AI19" s="1255"/>
      <c r="AJ19" s="1264"/>
      <c r="AK19" s="1264"/>
      <c r="AL19" s="1264"/>
      <c r="AM19" s="1264"/>
      <c r="AN19" s="1264"/>
      <c r="AO19" s="1289"/>
      <c r="AP19" s="1268"/>
      <c r="AQ19" s="1268"/>
      <c r="AR19" s="1293"/>
      <c r="AS19" s="1293"/>
      <c r="AT19" s="1298"/>
      <c r="AU19" s="1255"/>
      <c r="AV19" s="1255"/>
      <c r="AW19" s="1255"/>
      <c r="AX19" s="1255"/>
      <c r="AY19" s="1255"/>
      <c r="AZ19" s="1255"/>
      <c r="BA19" s="1255"/>
      <c r="BB19" s="1255"/>
      <c r="BC19" s="1255"/>
      <c r="BD19" s="1255"/>
      <c r="BE19" s="1255"/>
      <c r="BF19" s="1255"/>
      <c r="BG19" s="1255"/>
      <c r="BH19" s="1255"/>
      <c r="BI19" s="1303" t="e">
        <f>#REF!</f>
        <v>#REF!</v>
      </c>
      <c r="BJ19" s="1303" t="e">
        <f>#REF!</f>
        <v>#REF!</v>
      </c>
      <c r="BK19" s="1303" t="e">
        <f>#REF!</f>
        <v>#REF!</v>
      </c>
      <c r="BL19" s="1303"/>
      <c r="BM19" s="1272"/>
      <c r="BN19" s="1272"/>
      <c r="BO19" s="1255"/>
      <c r="BP19" s="1303"/>
      <c r="BQ19" s="1303"/>
      <c r="BR19" s="1303"/>
      <c r="BS19" s="1303"/>
      <c r="BT19" s="1272"/>
      <c r="BU19" s="1272"/>
      <c r="BV19" s="1272"/>
      <c r="BW19" s="1272"/>
      <c r="BX19" s="1264"/>
      <c r="BY19" s="1303"/>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row>
    <row r="20" spans="1:97">
      <c r="A20" s="1252"/>
      <c r="B20" s="1259"/>
      <c r="C20" s="1254"/>
      <c r="D20" s="1254"/>
      <c r="E20" s="1267"/>
      <c r="F20" s="1254"/>
      <c r="G20" s="1254"/>
      <c r="H20" s="1254"/>
      <c r="I20" s="1271"/>
      <c r="J20" s="1254"/>
      <c r="K20" s="1254"/>
      <c r="L20" s="1254"/>
      <c r="M20" s="1254"/>
      <c r="N20" s="1254"/>
      <c r="O20" s="1254"/>
      <c r="P20" s="1254"/>
      <c r="Q20" s="1254"/>
      <c r="R20" s="1254"/>
      <c r="S20" s="1254"/>
      <c r="T20" s="1275"/>
      <c r="U20" s="1277"/>
      <c r="V20" s="1254"/>
      <c r="W20" s="1254"/>
      <c r="X20" s="1267"/>
      <c r="Y20" s="1254"/>
      <c r="Z20" s="1254"/>
      <c r="AA20" s="1254"/>
      <c r="AB20" s="1271"/>
      <c r="AC20" s="1254"/>
      <c r="AD20" s="1254"/>
      <c r="AE20" s="1254"/>
      <c r="AF20" s="1254"/>
      <c r="AG20" s="1254"/>
      <c r="AH20" s="1254"/>
      <c r="AI20" s="1254"/>
      <c r="AJ20" s="1263"/>
      <c r="AK20" s="1263"/>
      <c r="AL20" s="1263"/>
      <c r="AM20" s="1263"/>
      <c r="AN20" s="1263"/>
      <c r="AO20" s="1288"/>
      <c r="AP20" s="1267"/>
      <c r="AQ20" s="1267"/>
      <c r="AR20" s="1292"/>
      <c r="AS20" s="1292"/>
      <c r="AT20" s="1297"/>
      <c r="AU20" s="1254"/>
      <c r="AV20" s="1254"/>
      <c r="AW20" s="1254"/>
      <c r="AX20" s="1254"/>
      <c r="AY20" s="1254"/>
      <c r="AZ20" s="1254"/>
      <c r="BA20" s="1254"/>
      <c r="BB20" s="1254"/>
      <c r="BC20" s="1254"/>
      <c r="BD20" s="1254"/>
      <c r="BE20" s="1254"/>
      <c r="BF20" s="1254"/>
      <c r="BG20" s="1254"/>
      <c r="BH20" s="1254"/>
      <c r="BI20" s="1302" t="e">
        <f>#REF!</f>
        <v>#REF!</v>
      </c>
      <c r="BJ20" s="1302" t="e">
        <f>#REF!</f>
        <v>#REF!</v>
      </c>
      <c r="BK20" s="1302" t="e">
        <f>#REF!</f>
        <v>#REF!</v>
      </c>
      <c r="BL20" s="1302"/>
      <c r="BM20" s="1271"/>
      <c r="BN20" s="1271"/>
      <c r="BO20" s="1254"/>
      <c r="BP20" s="1302"/>
      <c r="BQ20" s="1302"/>
      <c r="BR20" s="1302"/>
      <c r="BS20" s="1302"/>
      <c r="BT20" s="1271"/>
      <c r="BU20" s="1271"/>
      <c r="BV20" s="1271"/>
      <c r="BW20" s="1271"/>
      <c r="BX20" s="1263"/>
      <c r="BY20" s="1302"/>
      <c r="BZ20" s="1254"/>
      <c r="CA20" s="1254"/>
      <c r="CB20" s="1254"/>
      <c r="CC20" s="1254"/>
      <c r="CD20" s="1254"/>
      <c r="CE20" s="1254"/>
      <c r="CF20" s="1254"/>
      <c r="CG20" s="1254"/>
      <c r="CH20" s="1254"/>
      <c r="CI20" s="1254"/>
      <c r="CJ20" s="1254"/>
      <c r="CK20" s="1254"/>
      <c r="CL20" s="1254"/>
      <c r="CM20" s="1254"/>
      <c r="CN20" s="1254"/>
      <c r="CO20" s="1254"/>
      <c r="CP20" s="1254"/>
      <c r="CQ20" s="1254"/>
      <c r="CR20" s="1254"/>
      <c r="CS20" s="1254"/>
    </row>
    <row r="21" spans="1:97" s="1247" customFormat="1">
      <c r="A21" s="1253"/>
      <c r="B21" s="1260"/>
      <c r="C21" s="1255"/>
      <c r="D21" s="1255"/>
      <c r="E21" s="1268"/>
      <c r="F21" s="1255"/>
      <c r="G21" s="1255"/>
      <c r="H21" s="1255"/>
      <c r="I21" s="1272"/>
      <c r="J21" s="1255"/>
      <c r="K21" s="1255"/>
      <c r="L21" s="1255"/>
      <c r="M21" s="1255"/>
      <c r="N21" s="1255"/>
      <c r="O21" s="1255"/>
      <c r="P21" s="1255"/>
      <c r="Q21" s="1255"/>
      <c r="R21" s="1255"/>
      <c r="S21" s="1255"/>
      <c r="T21" s="1276"/>
      <c r="U21" s="1278"/>
      <c r="V21" s="1255"/>
      <c r="W21" s="1255"/>
      <c r="X21" s="1268"/>
      <c r="Y21" s="1255"/>
      <c r="Z21" s="1255"/>
      <c r="AA21" s="1255"/>
      <c r="AB21" s="1272"/>
      <c r="AC21" s="1255"/>
      <c r="AD21" s="1255"/>
      <c r="AE21" s="1255"/>
      <c r="AF21" s="1255"/>
      <c r="AG21" s="1255"/>
      <c r="AH21" s="1255"/>
      <c r="AI21" s="1255"/>
      <c r="AJ21" s="1264"/>
      <c r="AK21" s="1264"/>
      <c r="AL21" s="1264"/>
      <c r="AM21" s="1264"/>
      <c r="AN21" s="1264"/>
      <c r="AO21" s="1289"/>
      <c r="AP21" s="1268"/>
      <c r="AQ21" s="1268"/>
      <c r="AR21" s="1293"/>
      <c r="AS21" s="1293"/>
      <c r="AT21" s="1298"/>
      <c r="AU21" s="1255"/>
      <c r="AV21" s="1255"/>
      <c r="AW21" s="1255"/>
      <c r="AX21" s="1255"/>
      <c r="AY21" s="1255"/>
      <c r="AZ21" s="1255"/>
      <c r="BA21" s="1255"/>
      <c r="BB21" s="1255"/>
      <c r="BC21" s="1255"/>
      <c r="BD21" s="1255"/>
      <c r="BE21" s="1255"/>
      <c r="BF21" s="1255"/>
      <c r="BG21" s="1255"/>
      <c r="BH21" s="1255"/>
      <c r="BI21" s="1303" t="e">
        <f>#REF!</f>
        <v>#REF!</v>
      </c>
      <c r="BJ21" s="1303" t="e">
        <f>#REF!</f>
        <v>#REF!</v>
      </c>
      <c r="BK21" s="1303" t="e">
        <f>#REF!</f>
        <v>#REF!</v>
      </c>
      <c r="BL21" s="1303"/>
      <c r="BM21" s="1272"/>
      <c r="BN21" s="1272"/>
      <c r="BO21" s="1255"/>
      <c r="BP21" s="1303"/>
      <c r="BQ21" s="1303"/>
      <c r="BR21" s="1303"/>
      <c r="BS21" s="1303"/>
      <c r="BT21" s="1272"/>
      <c r="BU21" s="1272"/>
      <c r="BV21" s="1272"/>
      <c r="BW21" s="1272"/>
      <c r="BX21" s="1264"/>
      <c r="BY21" s="1303"/>
      <c r="BZ21" s="1255"/>
      <c r="CA21" s="1255"/>
      <c r="CB21" s="1255"/>
      <c r="CC21" s="1255"/>
      <c r="CD21" s="1255"/>
      <c r="CE21" s="1255"/>
      <c r="CF21" s="1255"/>
      <c r="CG21" s="1255"/>
      <c r="CH21" s="1255"/>
      <c r="CI21" s="1255"/>
      <c r="CJ21" s="1255"/>
      <c r="CK21" s="1255"/>
      <c r="CL21" s="1255"/>
      <c r="CM21" s="1255"/>
      <c r="CN21" s="1255"/>
      <c r="CO21" s="1255"/>
      <c r="CP21" s="1255"/>
      <c r="CQ21" s="1255"/>
      <c r="CR21" s="1255"/>
      <c r="CS21" s="1255"/>
    </row>
    <row r="22" spans="1:97">
      <c r="A22" s="1252"/>
      <c r="B22" s="1259"/>
      <c r="C22" s="1254"/>
      <c r="D22" s="1254"/>
      <c r="E22" s="1267"/>
      <c r="F22" s="1254"/>
      <c r="G22" s="1254"/>
      <c r="H22" s="1254"/>
      <c r="I22" s="1271"/>
      <c r="J22" s="1254"/>
      <c r="K22" s="1254"/>
      <c r="L22" s="1254"/>
      <c r="M22" s="1254"/>
      <c r="N22" s="1254"/>
      <c r="O22" s="1254"/>
      <c r="P22" s="1254"/>
      <c r="Q22" s="1254"/>
      <c r="R22" s="1254"/>
      <c r="S22" s="1254"/>
      <c r="T22" s="1275"/>
      <c r="U22" s="1277"/>
      <c r="V22" s="1254"/>
      <c r="W22" s="1254"/>
      <c r="X22" s="1267"/>
      <c r="Y22" s="1254"/>
      <c r="Z22" s="1254"/>
      <c r="AA22" s="1254"/>
      <c r="AB22" s="1271"/>
      <c r="AC22" s="1254"/>
      <c r="AD22" s="1254"/>
      <c r="AE22" s="1254"/>
      <c r="AF22" s="1254"/>
      <c r="AG22" s="1254"/>
      <c r="AH22" s="1254"/>
      <c r="AI22" s="1254"/>
      <c r="AJ22" s="1263"/>
      <c r="AK22" s="1263"/>
      <c r="AL22" s="1263"/>
      <c r="AM22" s="1263"/>
      <c r="AN22" s="1263"/>
      <c r="AO22" s="1288"/>
      <c r="AP22" s="1267"/>
      <c r="AQ22" s="1267"/>
      <c r="AR22" s="1292"/>
      <c r="AS22" s="1292"/>
      <c r="AT22" s="1297"/>
      <c r="AU22" s="1254"/>
      <c r="AV22" s="1254"/>
      <c r="AW22" s="1254"/>
      <c r="AX22" s="1254"/>
      <c r="AY22" s="1254"/>
      <c r="AZ22" s="1254"/>
      <c r="BA22" s="1254"/>
      <c r="BB22" s="1254"/>
      <c r="BC22" s="1254"/>
      <c r="BD22" s="1254"/>
      <c r="BE22" s="1254"/>
      <c r="BF22" s="1254"/>
      <c r="BG22" s="1254"/>
      <c r="BH22" s="1254"/>
      <c r="BI22" s="1302" t="e">
        <f>#REF!</f>
        <v>#REF!</v>
      </c>
      <c r="BJ22" s="1302" t="e">
        <f>#REF!</f>
        <v>#REF!</v>
      </c>
      <c r="BK22" s="1302" t="e">
        <f>#REF!</f>
        <v>#REF!</v>
      </c>
      <c r="BL22" s="1302"/>
      <c r="BM22" s="1271"/>
      <c r="BN22" s="1271"/>
      <c r="BO22" s="1254"/>
      <c r="BP22" s="1302"/>
      <c r="BQ22" s="1302"/>
      <c r="BR22" s="1302"/>
      <c r="BS22" s="1302"/>
      <c r="BT22" s="1271"/>
      <c r="BU22" s="1271"/>
      <c r="BV22" s="1271"/>
      <c r="BW22" s="1271"/>
      <c r="BX22" s="1263"/>
      <c r="BY22" s="1302"/>
      <c r="BZ22" s="1254"/>
      <c r="CA22" s="1254"/>
      <c r="CB22" s="1254"/>
      <c r="CC22" s="1254"/>
      <c r="CD22" s="1254"/>
      <c r="CE22" s="1254"/>
      <c r="CF22" s="1254"/>
      <c r="CG22" s="1254"/>
      <c r="CH22" s="1254"/>
      <c r="CI22" s="1254"/>
      <c r="CJ22" s="1254"/>
      <c r="CK22" s="1254"/>
      <c r="CL22" s="1254"/>
      <c r="CM22" s="1254"/>
      <c r="CN22" s="1254"/>
      <c r="CO22" s="1254"/>
      <c r="CP22" s="1254"/>
      <c r="CQ22" s="1254"/>
      <c r="CR22" s="1254"/>
      <c r="CS22" s="1254"/>
    </row>
    <row r="23" spans="1:97" s="1247" customFormat="1">
      <c r="A23" s="1253"/>
      <c r="B23" s="1260"/>
      <c r="C23" s="1255"/>
      <c r="D23" s="1255"/>
      <c r="E23" s="1268"/>
      <c r="F23" s="1255"/>
      <c r="G23" s="1255"/>
      <c r="H23" s="1255"/>
      <c r="I23" s="1272"/>
      <c r="J23" s="1255"/>
      <c r="K23" s="1255"/>
      <c r="L23" s="1255"/>
      <c r="M23" s="1255"/>
      <c r="N23" s="1255"/>
      <c r="O23" s="1255"/>
      <c r="P23" s="1255"/>
      <c r="Q23" s="1255"/>
      <c r="R23" s="1255"/>
      <c r="S23" s="1255"/>
      <c r="T23" s="1276"/>
      <c r="U23" s="1278"/>
      <c r="V23" s="1255"/>
      <c r="W23" s="1255"/>
      <c r="X23" s="1268"/>
      <c r="Y23" s="1255"/>
      <c r="Z23" s="1255"/>
      <c r="AA23" s="1255"/>
      <c r="AB23" s="1272"/>
      <c r="AC23" s="1255"/>
      <c r="AD23" s="1255"/>
      <c r="AE23" s="1255"/>
      <c r="AF23" s="1255"/>
      <c r="AG23" s="1255"/>
      <c r="AH23" s="1255"/>
      <c r="AI23" s="1255"/>
      <c r="AJ23" s="1264"/>
      <c r="AK23" s="1264"/>
      <c r="AL23" s="1264"/>
      <c r="AM23" s="1264"/>
      <c r="AN23" s="1264"/>
      <c r="AO23" s="1289"/>
      <c r="AP23" s="1268"/>
      <c r="AQ23" s="1268"/>
      <c r="AR23" s="1293"/>
      <c r="AS23" s="1293"/>
      <c r="AT23" s="1298"/>
      <c r="AU23" s="1255"/>
      <c r="AV23" s="1255"/>
      <c r="AW23" s="1255"/>
      <c r="AX23" s="1255"/>
      <c r="AY23" s="1255"/>
      <c r="AZ23" s="1255"/>
      <c r="BA23" s="1255"/>
      <c r="BB23" s="1255"/>
      <c r="BC23" s="1255"/>
      <c r="BD23" s="1255"/>
      <c r="BE23" s="1255"/>
      <c r="BF23" s="1255"/>
      <c r="BG23" s="1255"/>
      <c r="BH23" s="1255"/>
      <c r="BI23" s="1303" t="e">
        <f>#REF!</f>
        <v>#REF!</v>
      </c>
      <c r="BJ23" s="1303" t="e">
        <f>#REF!</f>
        <v>#REF!</v>
      </c>
      <c r="BK23" s="1303" t="e">
        <f>#REF!</f>
        <v>#REF!</v>
      </c>
      <c r="BL23" s="1303"/>
      <c r="BM23" s="1272"/>
      <c r="BN23" s="1272"/>
      <c r="BO23" s="1255"/>
      <c r="BP23" s="1303"/>
      <c r="BQ23" s="1303"/>
      <c r="BR23" s="1303"/>
      <c r="BS23" s="1303"/>
      <c r="BT23" s="1272"/>
      <c r="BU23" s="1272"/>
      <c r="BV23" s="1272"/>
      <c r="BW23" s="1272"/>
      <c r="BX23" s="1264"/>
      <c r="BY23" s="1303"/>
      <c r="BZ23" s="1255"/>
      <c r="CA23" s="1255"/>
      <c r="CB23" s="1255"/>
      <c r="CC23" s="1255"/>
      <c r="CD23" s="1255"/>
      <c r="CE23" s="1255"/>
      <c r="CF23" s="1255"/>
      <c r="CG23" s="1255"/>
      <c r="CH23" s="1255"/>
      <c r="CI23" s="1255"/>
      <c r="CJ23" s="1255"/>
      <c r="CK23" s="1255"/>
      <c r="CL23" s="1255"/>
      <c r="CM23" s="1255"/>
      <c r="CN23" s="1255"/>
      <c r="CO23" s="1255"/>
      <c r="CP23" s="1255"/>
      <c r="CQ23" s="1255"/>
      <c r="CR23" s="1255"/>
      <c r="CS23" s="1255"/>
    </row>
    <row r="24" spans="1:97">
      <c r="A24" s="1252"/>
      <c r="B24" s="1259"/>
      <c r="C24" s="1254"/>
      <c r="D24" s="1254"/>
      <c r="E24" s="1267"/>
      <c r="F24" s="1254"/>
      <c r="G24" s="1254"/>
      <c r="H24" s="1254"/>
      <c r="I24" s="1271"/>
      <c r="J24" s="1254"/>
      <c r="K24" s="1254"/>
      <c r="L24" s="1254"/>
      <c r="M24" s="1254"/>
      <c r="N24" s="1254"/>
      <c r="O24" s="1254"/>
      <c r="P24" s="1254"/>
      <c r="Q24" s="1254"/>
      <c r="R24" s="1254"/>
      <c r="S24" s="1254"/>
      <c r="T24" s="1275"/>
      <c r="U24" s="1277"/>
      <c r="V24" s="1254"/>
      <c r="W24" s="1254"/>
      <c r="X24" s="1267"/>
      <c r="Y24" s="1254"/>
      <c r="Z24" s="1254"/>
      <c r="AA24" s="1254"/>
      <c r="AB24" s="1271"/>
      <c r="AC24" s="1254"/>
      <c r="AD24" s="1254"/>
      <c r="AE24" s="1254"/>
      <c r="AF24" s="1254"/>
      <c r="AG24" s="1254"/>
      <c r="AH24" s="1254"/>
      <c r="AI24" s="1254"/>
      <c r="AJ24" s="1263"/>
      <c r="AK24" s="1263"/>
      <c r="AL24" s="1263"/>
      <c r="AM24" s="1263"/>
      <c r="AN24" s="1263"/>
      <c r="AO24" s="1288"/>
      <c r="AP24" s="1267"/>
      <c r="AQ24" s="1267"/>
      <c r="AR24" s="1292"/>
      <c r="AS24" s="1292"/>
      <c r="AT24" s="1297"/>
      <c r="AU24" s="1254"/>
      <c r="AV24" s="1254"/>
      <c r="AW24" s="1254"/>
      <c r="AX24" s="1254"/>
      <c r="AY24" s="1254"/>
      <c r="AZ24" s="1254"/>
      <c r="BA24" s="1254"/>
      <c r="BB24" s="1254"/>
      <c r="BC24" s="1254"/>
      <c r="BD24" s="1254"/>
      <c r="BE24" s="1254"/>
      <c r="BF24" s="1254"/>
      <c r="BG24" s="1254"/>
      <c r="BH24" s="1254"/>
      <c r="BI24" s="1302" t="e">
        <f>#REF!</f>
        <v>#REF!</v>
      </c>
      <c r="BJ24" s="1302" t="e">
        <f>#REF!</f>
        <v>#REF!</v>
      </c>
      <c r="BK24" s="1302" t="e">
        <f>#REF!</f>
        <v>#REF!</v>
      </c>
      <c r="BL24" s="1302"/>
      <c r="BM24" s="1271"/>
      <c r="BN24" s="1271"/>
      <c r="BO24" s="1254"/>
      <c r="BP24" s="1302"/>
      <c r="BQ24" s="1302"/>
      <c r="BR24" s="1302"/>
      <c r="BS24" s="1302"/>
      <c r="BT24" s="1271"/>
      <c r="BU24" s="1271"/>
      <c r="BV24" s="1271"/>
      <c r="BW24" s="1271"/>
      <c r="BX24" s="1263"/>
      <c r="BY24" s="1302"/>
      <c r="BZ24" s="1254"/>
      <c r="CA24" s="1254"/>
      <c r="CB24" s="1254"/>
      <c r="CC24" s="1254"/>
      <c r="CD24" s="1254"/>
      <c r="CE24" s="1254"/>
      <c r="CF24" s="1254"/>
      <c r="CG24" s="1254"/>
      <c r="CH24" s="1254"/>
      <c r="CI24" s="1254"/>
      <c r="CJ24" s="1254"/>
      <c r="CK24" s="1254"/>
      <c r="CL24" s="1254"/>
      <c r="CM24" s="1254"/>
      <c r="CN24" s="1254"/>
      <c r="CO24" s="1254"/>
      <c r="CP24" s="1254"/>
      <c r="CQ24" s="1254"/>
      <c r="CR24" s="1254"/>
      <c r="CS24" s="1254"/>
    </row>
    <row r="25" spans="1:97" s="1247" customFormat="1">
      <c r="A25" s="1253"/>
      <c r="B25" s="1260"/>
      <c r="C25" s="1255"/>
      <c r="D25" s="1255"/>
      <c r="E25" s="1268"/>
      <c r="F25" s="1255"/>
      <c r="G25" s="1255"/>
      <c r="H25" s="1255"/>
      <c r="I25" s="1272"/>
      <c r="J25" s="1255"/>
      <c r="K25" s="1255"/>
      <c r="L25" s="1255"/>
      <c r="M25" s="1255"/>
      <c r="N25" s="1255"/>
      <c r="O25" s="1255"/>
      <c r="P25" s="1255"/>
      <c r="Q25" s="1255"/>
      <c r="R25" s="1255"/>
      <c r="S25" s="1255"/>
      <c r="T25" s="1276"/>
      <c r="U25" s="1278"/>
      <c r="V25" s="1255"/>
      <c r="W25" s="1255"/>
      <c r="X25" s="1268"/>
      <c r="Y25" s="1255"/>
      <c r="Z25" s="1255"/>
      <c r="AA25" s="1255"/>
      <c r="AB25" s="1272"/>
      <c r="AC25" s="1255"/>
      <c r="AD25" s="1255"/>
      <c r="AE25" s="1255"/>
      <c r="AF25" s="1255"/>
      <c r="AG25" s="1255"/>
      <c r="AH25" s="1255"/>
      <c r="AI25" s="1255"/>
      <c r="AJ25" s="1264"/>
      <c r="AK25" s="1264"/>
      <c r="AL25" s="1264"/>
      <c r="AM25" s="1264"/>
      <c r="AN25" s="1264"/>
      <c r="AO25" s="1289"/>
      <c r="AP25" s="1268"/>
      <c r="AQ25" s="1268"/>
      <c r="AR25" s="1293"/>
      <c r="AS25" s="1293"/>
      <c r="AT25" s="1298"/>
      <c r="AU25" s="1255"/>
      <c r="AV25" s="1255"/>
      <c r="AW25" s="1255"/>
      <c r="AX25" s="1255"/>
      <c r="AY25" s="1255"/>
      <c r="AZ25" s="1255"/>
      <c r="BA25" s="1255"/>
      <c r="BB25" s="1255"/>
      <c r="BC25" s="1255"/>
      <c r="BD25" s="1255"/>
      <c r="BE25" s="1255"/>
      <c r="BF25" s="1255"/>
      <c r="BG25" s="1255"/>
      <c r="BH25" s="1255"/>
      <c r="BI25" s="1303" t="e">
        <f>#REF!</f>
        <v>#REF!</v>
      </c>
      <c r="BJ25" s="1303" t="e">
        <f>#REF!</f>
        <v>#REF!</v>
      </c>
      <c r="BK25" s="1303" t="e">
        <f>#REF!</f>
        <v>#REF!</v>
      </c>
      <c r="BL25" s="1303"/>
      <c r="BM25" s="1272"/>
      <c r="BN25" s="1272"/>
      <c r="BO25" s="1255"/>
      <c r="BP25" s="1303"/>
      <c r="BQ25" s="1303"/>
      <c r="BR25" s="1303"/>
      <c r="BS25" s="1303"/>
      <c r="BT25" s="1272"/>
      <c r="BU25" s="1272"/>
      <c r="BV25" s="1272"/>
      <c r="BW25" s="1272"/>
      <c r="BX25" s="1264"/>
      <c r="BY25" s="1303"/>
      <c r="BZ25" s="1255"/>
      <c r="CA25" s="1255"/>
      <c r="CB25" s="1255"/>
      <c r="CC25" s="1255"/>
      <c r="CD25" s="1255"/>
      <c r="CE25" s="1255"/>
      <c r="CF25" s="1255"/>
      <c r="CG25" s="1255"/>
      <c r="CH25" s="1255"/>
      <c r="CI25" s="1255"/>
      <c r="CJ25" s="1255"/>
      <c r="CK25" s="1255"/>
      <c r="CL25" s="1255"/>
      <c r="CM25" s="1255"/>
      <c r="CN25" s="1255"/>
      <c r="CO25" s="1255"/>
      <c r="CP25" s="1255"/>
      <c r="CQ25" s="1255"/>
      <c r="CR25" s="1255"/>
      <c r="CS25" s="1255"/>
    </row>
    <row r="26" spans="1:97">
      <c r="A26" s="1254"/>
      <c r="B26" s="1254"/>
      <c r="C26" s="1254"/>
      <c r="D26" s="1254"/>
      <c r="E26" s="1267"/>
      <c r="F26" s="1254"/>
      <c r="G26" s="1254"/>
      <c r="H26" s="1254"/>
      <c r="I26" s="1271"/>
      <c r="J26" s="1254"/>
      <c r="K26" s="1254"/>
      <c r="L26" s="1254"/>
      <c r="M26" s="1254"/>
      <c r="N26" s="1254"/>
      <c r="O26" s="1254"/>
      <c r="P26" s="1254"/>
      <c r="Q26" s="1254"/>
      <c r="R26" s="1254"/>
      <c r="S26" s="1254"/>
      <c r="T26" s="1254"/>
      <c r="U26" s="1254"/>
      <c r="V26" s="1254"/>
      <c r="W26" s="1254"/>
      <c r="X26" s="1267"/>
      <c r="Y26" s="1254"/>
      <c r="Z26" s="1254"/>
      <c r="AA26" s="1254"/>
      <c r="AB26" s="1271"/>
      <c r="AC26" s="1254"/>
      <c r="AD26" s="1254"/>
      <c r="AE26" s="1254"/>
      <c r="AF26" s="1254"/>
      <c r="AG26" s="1254"/>
      <c r="AH26" s="1254"/>
      <c r="AI26" s="1254"/>
      <c r="AJ26" s="1254"/>
      <c r="AK26" s="1254"/>
      <c r="AL26" s="1254"/>
      <c r="AM26" s="1267"/>
      <c r="AN26" s="1254"/>
      <c r="AO26" s="1254"/>
      <c r="AP26" s="1254"/>
      <c r="AQ26" s="1254"/>
      <c r="AR26" s="1292"/>
      <c r="AS26" s="1292"/>
      <c r="AT26" s="1297"/>
      <c r="AU26" s="1254"/>
      <c r="AV26" s="1254"/>
      <c r="AW26" s="1254"/>
      <c r="AX26" s="1254"/>
      <c r="AY26" s="1254"/>
      <c r="AZ26" s="1254"/>
      <c r="BA26" s="1254"/>
      <c r="BB26" s="1254"/>
      <c r="BC26" s="1254"/>
      <c r="BD26" s="1254"/>
      <c r="BE26" s="1254"/>
      <c r="BF26" s="1254"/>
      <c r="BG26" s="1254"/>
      <c r="BH26" s="1254"/>
      <c r="BI26" s="1302"/>
      <c r="BJ26" s="1302"/>
      <c r="BK26" s="1302"/>
      <c r="BL26" s="1302"/>
      <c r="BM26" s="1271"/>
      <c r="BN26" s="1271"/>
      <c r="BO26" s="1254"/>
      <c r="BP26" s="1302"/>
      <c r="BQ26" s="1302"/>
      <c r="BR26" s="1302"/>
      <c r="BS26" s="1302"/>
      <c r="BT26" s="1271"/>
      <c r="BU26" s="1271"/>
      <c r="BV26" s="1271"/>
      <c r="BW26" s="1271"/>
      <c r="BX26" s="1254"/>
      <c r="BY26" s="1302"/>
      <c r="BZ26" s="1254"/>
      <c r="CA26" s="1254"/>
      <c r="CB26" s="1254"/>
      <c r="CC26" s="1254"/>
      <c r="CD26" s="1254"/>
      <c r="CE26" s="1254"/>
      <c r="CF26" s="1254"/>
      <c r="CG26" s="1254"/>
      <c r="CH26" s="1254"/>
      <c r="CI26" s="1254"/>
      <c r="CJ26" s="1254"/>
      <c r="CK26" s="1254"/>
      <c r="CL26" s="1254"/>
      <c r="CM26" s="1254"/>
      <c r="CN26" s="1254"/>
      <c r="CO26" s="1254"/>
      <c r="CP26" s="1254"/>
      <c r="CQ26" s="1254"/>
      <c r="CR26" s="1254"/>
      <c r="CS26" s="1254"/>
    </row>
    <row r="27" spans="1:97">
      <c r="A27" s="1255"/>
      <c r="B27" s="1255"/>
      <c r="C27" s="1255"/>
      <c r="D27" s="1255"/>
      <c r="E27" s="1268"/>
      <c r="F27" s="1255"/>
      <c r="G27" s="1255"/>
      <c r="H27" s="1255"/>
      <c r="I27" s="1272"/>
      <c r="J27" s="1255"/>
      <c r="K27" s="1255"/>
      <c r="L27" s="1255"/>
      <c r="M27" s="1255"/>
      <c r="N27" s="1255"/>
      <c r="O27" s="1255"/>
      <c r="P27" s="1255"/>
      <c r="Q27" s="1255"/>
      <c r="R27" s="1255"/>
      <c r="S27" s="1255"/>
      <c r="T27" s="1255"/>
      <c r="U27" s="1255"/>
      <c r="V27" s="1255"/>
      <c r="W27" s="1255"/>
      <c r="X27" s="1268"/>
      <c r="Y27" s="1255"/>
      <c r="Z27" s="1255"/>
      <c r="AA27" s="1255"/>
      <c r="AB27" s="1272"/>
      <c r="AC27" s="1255"/>
      <c r="AD27" s="1255"/>
      <c r="AE27" s="1255"/>
      <c r="AF27" s="1255"/>
      <c r="AG27" s="1255"/>
      <c r="AH27" s="1255"/>
      <c r="AI27" s="1255"/>
      <c r="AJ27" s="1255"/>
      <c r="AK27" s="1255"/>
      <c r="AL27" s="1255"/>
      <c r="AM27" s="1268"/>
      <c r="AN27" s="1255"/>
      <c r="AO27" s="1255"/>
      <c r="AP27" s="1255"/>
      <c r="AQ27" s="1255"/>
      <c r="AR27" s="1293"/>
      <c r="AS27" s="1293"/>
      <c r="AT27" s="1298"/>
      <c r="AU27" s="1255"/>
      <c r="AV27" s="1255"/>
      <c r="AW27" s="1255"/>
      <c r="AX27" s="1255"/>
      <c r="AY27" s="1255"/>
      <c r="AZ27" s="1255"/>
      <c r="BA27" s="1255"/>
      <c r="BB27" s="1255"/>
      <c r="BC27" s="1255"/>
      <c r="BD27" s="1255"/>
      <c r="BE27" s="1255"/>
      <c r="BF27" s="1255"/>
      <c r="BG27" s="1255"/>
      <c r="BH27" s="1255"/>
      <c r="BI27" s="1303"/>
      <c r="BJ27" s="1303"/>
      <c r="BK27" s="1303"/>
      <c r="BL27" s="1303"/>
      <c r="BM27" s="1272"/>
      <c r="BN27" s="1272"/>
      <c r="BO27" s="1255"/>
      <c r="BP27" s="1303"/>
      <c r="BQ27" s="1303"/>
      <c r="BR27" s="1303"/>
      <c r="BS27" s="1303"/>
      <c r="BT27" s="1272"/>
      <c r="BU27" s="1272"/>
      <c r="BV27" s="1272"/>
      <c r="BW27" s="1272"/>
      <c r="BX27" s="1255"/>
      <c r="BY27" s="1303"/>
      <c r="BZ27" s="1255"/>
      <c r="CA27" s="1255"/>
      <c r="CB27" s="1255"/>
      <c r="CC27" s="1255"/>
      <c r="CD27" s="1255"/>
      <c r="CE27" s="1255"/>
      <c r="CF27" s="1255"/>
      <c r="CG27" s="1255"/>
      <c r="CH27" s="1255"/>
      <c r="CI27" s="1255"/>
      <c r="CJ27" s="1255"/>
      <c r="CK27" s="1255"/>
      <c r="CL27" s="1255"/>
      <c r="CM27" s="1255"/>
      <c r="CN27" s="1255"/>
      <c r="CO27" s="1255"/>
      <c r="CP27" s="1255"/>
      <c r="CQ27" s="1255"/>
      <c r="CR27" s="1255"/>
      <c r="CS27" s="1255"/>
    </row>
    <row r="28" spans="1:97">
      <c r="A28" s="1254"/>
      <c r="B28" s="1254"/>
      <c r="C28" s="1254"/>
      <c r="D28" s="1254"/>
      <c r="E28" s="1267"/>
      <c r="F28" s="1254"/>
      <c r="G28" s="1254"/>
      <c r="H28" s="1254"/>
      <c r="I28" s="1271"/>
      <c r="J28" s="1254"/>
      <c r="K28" s="1254"/>
      <c r="L28" s="1254"/>
      <c r="M28" s="1254"/>
      <c r="N28" s="1254"/>
      <c r="O28" s="1254"/>
      <c r="P28" s="1254"/>
      <c r="Q28" s="1254"/>
      <c r="R28" s="1254"/>
      <c r="S28" s="1254"/>
      <c r="T28" s="1254"/>
      <c r="U28" s="1254"/>
      <c r="V28" s="1254"/>
      <c r="W28" s="1254"/>
      <c r="X28" s="1267"/>
      <c r="Y28" s="1254"/>
      <c r="Z28" s="1254"/>
      <c r="AA28" s="1254"/>
      <c r="AB28" s="1271"/>
      <c r="AC28" s="1254"/>
      <c r="AD28" s="1254"/>
      <c r="AE28" s="1254"/>
      <c r="AF28" s="1254"/>
      <c r="AG28" s="1254"/>
      <c r="AH28" s="1254"/>
      <c r="AI28" s="1254"/>
      <c r="AJ28" s="1254"/>
      <c r="AK28" s="1254"/>
      <c r="AL28" s="1254"/>
      <c r="AM28" s="1267"/>
      <c r="AN28" s="1254"/>
      <c r="AO28" s="1254"/>
      <c r="AP28" s="1254"/>
      <c r="AQ28" s="1254"/>
      <c r="AR28" s="1292"/>
      <c r="AS28" s="1292"/>
      <c r="AT28" s="1297"/>
      <c r="AU28" s="1254"/>
      <c r="AV28" s="1254"/>
      <c r="AW28" s="1254"/>
      <c r="AX28" s="1254"/>
      <c r="AY28" s="1254"/>
      <c r="AZ28" s="1254"/>
      <c r="BA28" s="1254"/>
      <c r="BB28" s="1254"/>
      <c r="BC28" s="1254"/>
      <c r="BD28" s="1254"/>
      <c r="BE28" s="1254"/>
      <c r="BF28" s="1254"/>
      <c r="BG28" s="1254"/>
      <c r="BH28" s="1254"/>
      <c r="BI28" s="1302"/>
      <c r="BJ28" s="1302"/>
      <c r="BK28" s="1302"/>
      <c r="BL28" s="1302"/>
      <c r="BM28" s="1271"/>
      <c r="BN28" s="1271"/>
      <c r="BO28" s="1254"/>
      <c r="BP28" s="1302"/>
      <c r="BQ28" s="1302"/>
      <c r="BR28" s="1302"/>
      <c r="BS28" s="1302"/>
      <c r="BT28" s="1271"/>
      <c r="BU28" s="1271"/>
      <c r="BV28" s="1271"/>
      <c r="BW28" s="1271"/>
      <c r="BX28" s="1254"/>
      <c r="BY28" s="1302"/>
      <c r="BZ28" s="1254"/>
      <c r="CA28" s="1254"/>
      <c r="CB28" s="1254"/>
      <c r="CC28" s="1254"/>
      <c r="CD28" s="1254"/>
      <c r="CE28" s="1254"/>
      <c r="CF28" s="1254"/>
      <c r="CG28" s="1254"/>
      <c r="CH28" s="1254"/>
      <c r="CI28" s="1254"/>
      <c r="CJ28" s="1254"/>
      <c r="CK28" s="1254"/>
      <c r="CL28" s="1254"/>
      <c r="CM28" s="1254"/>
      <c r="CN28" s="1254"/>
      <c r="CO28" s="1254"/>
      <c r="CP28" s="1254"/>
      <c r="CQ28" s="1254"/>
      <c r="CR28" s="1254"/>
      <c r="CS28" s="1254"/>
    </row>
    <row r="29" spans="1:97">
      <c r="A29" s="1255"/>
      <c r="B29" s="1255"/>
      <c r="C29" s="1255"/>
      <c r="D29" s="1255"/>
      <c r="E29" s="1268"/>
      <c r="F29" s="1255"/>
      <c r="G29" s="1255"/>
      <c r="H29" s="1255"/>
      <c r="I29" s="1272"/>
      <c r="J29" s="1255"/>
      <c r="K29" s="1255"/>
      <c r="L29" s="1255"/>
      <c r="M29" s="1255"/>
      <c r="N29" s="1255"/>
      <c r="O29" s="1255"/>
      <c r="P29" s="1255"/>
      <c r="Q29" s="1255"/>
      <c r="R29" s="1255"/>
      <c r="S29" s="1255"/>
      <c r="T29" s="1255"/>
      <c r="U29" s="1255"/>
      <c r="V29" s="1255"/>
      <c r="W29" s="1255"/>
      <c r="X29" s="1268"/>
      <c r="Y29" s="1255"/>
      <c r="Z29" s="1255"/>
      <c r="AA29" s="1255"/>
      <c r="AB29" s="1272"/>
      <c r="AC29" s="1255"/>
      <c r="AD29" s="1255"/>
      <c r="AE29" s="1255"/>
      <c r="AF29" s="1255"/>
      <c r="AG29" s="1255"/>
      <c r="AH29" s="1255"/>
      <c r="AI29" s="1255"/>
      <c r="AJ29" s="1255"/>
      <c r="AK29" s="1255"/>
      <c r="AL29" s="1255"/>
      <c r="AM29" s="1268"/>
      <c r="AN29" s="1255"/>
      <c r="AO29" s="1255"/>
      <c r="AP29" s="1255"/>
      <c r="AQ29" s="1255"/>
      <c r="AR29" s="1293"/>
      <c r="AS29" s="1293"/>
      <c r="AT29" s="1298"/>
      <c r="AU29" s="1255"/>
      <c r="AV29" s="1255"/>
      <c r="AW29" s="1255"/>
      <c r="AX29" s="1255"/>
      <c r="AY29" s="1255"/>
      <c r="AZ29" s="1255"/>
      <c r="BA29" s="1255"/>
      <c r="BB29" s="1255"/>
      <c r="BC29" s="1255"/>
      <c r="BD29" s="1255"/>
      <c r="BE29" s="1255"/>
      <c r="BF29" s="1255"/>
      <c r="BG29" s="1255"/>
      <c r="BH29" s="1255"/>
      <c r="BI29" s="1303"/>
      <c r="BJ29" s="1303"/>
      <c r="BK29" s="1303"/>
      <c r="BL29" s="1303"/>
      <c r="BM29" s="1272"/>
      <c r="BN29" s="1272"/>
      <c r="BO29" s="1255"/>
      <c r="BP29" s="1303"/>
      <c r="BQ29" s="1303"/>
      <c r="BR29" s="1303"/>
      <c r="BS29" s="1303"/>
      <c r="BT29" s="1272"/>
      <c r="BU29" s="1272"/>
      <c r="BV29" s="1272"/>
      <c r="BW29" s="1272"/>
      <c r="BX29" s="1255"/>
      <c r="BY29" s="1303"/>
      <c r="BZ29" s="1255"/>
      <c r="CA29" s="1255"/>
      <c r="CB29" s="1255"/>
      <c r="CC29" s="1255"/>
      <c r="CD29" s="1255"/>
      <c r="CE29" s="1255"/>
      <c r="CF29" s="1255"/>
      <c r="CG29" s="1255"/>
      <c r="CH29" s="1255"/>
      <c r="CI29" s="1255"/>
      <c r="CJ29" s="1255"/>
      <c r="CK29" s="1255"/>
      <c r="CL29" s="1255"/>
      <c r="CM29" s="1255"/>
      <c r="CN29" s="1255"/>
      <c r="CO29" s="1255"/>
      <c r="CP29" s="1255"/>
      <c r="CQ29" s="1255"/>
      <c r="CR29" s="1255"/>
      <c r="CS29" s="1255"/>
    </row>
    <row r="30" spans="1:97">
      <c r="A30" s="1254"/>
      <c r="B30" s="1254"/>
      <c r="C30" s="1254"/>
      <c r="D30" s="1254"/>
      <c r="E30" s="1267"/>
      <c r="F30" s="1254"/>
      <c r="G30" s="1254"/>
      <c r="H30" s="1254"/>
      <c r="I30" s="1271"/>
      <c r="J30" s="1254"/>
      <c r="K30" s="1254"/>
      <c r="L30" s="1254"/>
      <c r="M30" s="1254"/>
      <c r="N30" s="1254"/>
      <c r="O30" s="1254"/>
      <c r="P30" s="1254"/>
      <c r="Q30" s="1254"/>
      <c r="R30" s="1254"/>
      <c r="S30" s="1254"/>
      <c r="T30" s="1254"/>
      <c r="U30" s="1254"/>
      <c r="V30" s="1254"/>
      <c r="W30" s="1254"/>
      <c r="X30" s="1267"/>
      <c r="Y30" s="1254"/>
      <c r="Z30" s="1254"/>
      <c r="AA30" s="1254"/>
      <c r="AB30" s="1271"/>
      <c r="AC30" s="1254"/>
      <c r="AD30" s="1254"/>
      <c r="AE30" s="1254"/>
      <c r="AF30" s="1254"/>
      <c r="AG30" s="1254"/>
      <c r="AH30" s="1254"/>
      <c r="AI30" s="1254"/>
      <c r="AJ30" s="1254"/>
      <c r="AK30" s="1254"/>
      <c r="AL30" s="1254"/>
      <c r="AM30" s="1267"/>
      <c r="AN30" s="1254"/>
      <c r="AO30" s="1254"/>
      <c r="AP30" s="1254"/>
      <c r="AQ30" s="1254"/>
      <c r="AR30" s="1292"/>
      <c r="AS30" s="1292"/>
      <c r="AT30" s="1297"/>
      <c r="AU30" s="1254"/>
      <c r="AV30" s="1254"/>
      <c r="AW30" s="1254"/>
      <c r="AX30" s="1254"/>
      <c r="AY30" s="1254"/>
      <c r="AZ30" s="1254"/>
      <c r="BA30" s="1254"/>
      <c r="BB30" s="1254"/>
      <c r="BC30" s="1254"/>
      <c r="BD30" s="1254"/>
      <c r="BE30" s="1254"/>
      <c r="BF30" s="1254"/>
      <c r="BG30" s="1254"/>
      <c r="BH30" s="1254"/>
      <c r="BI30" s="1302"/>
      <c r="BJ30" s="1302"/>
      <c r="BK30" s="1302"/>
      <c r="BL30" s="1302"/>
      <c r="BM30" s="1271"/>
      <c r="BN30" s="1271"/>
      <c r="BO30" s="1254"/>
      <c r="BP30" s="1302"/>
      <c r="BQ30" s="1302"/>
      <c r="BR30" s="1302"/>
      <c r="BS30" s="1302"/>
      <c r="BT30" s="1271"/>
      <c r="BU30" s="1271"/>
      <c r="BV30" s="1271"/>
      <c r="BW30" s="1271"/>
      <c r="BX30" s="1254"/>
      <c r="BY30" s="1302"/>
      <c r="BZ30" s="1254"/>
      <c r="CA30" s="1254"/>
      <c r="CB30" s="1254"/>
      <c r="CC30" s="1254"/>
      <c r="CD30" s="1254"/>
      <c r="CE30" s="1254"/>
      <c r="CF30" s="1254"/>
      <c r="CG30" s="1254"/>
      <c r="CH30" s="1254"/>
      <c r="CI30" s="1254"/>
      <c r="CJ30" s="1254"/>
      <c r="CK30" s="1254"/>
      <c r="CL30" s="1254"/>
      <c r="CM30" s="1254"/>
      <c r="CN30" s="1254"/>
      <c r="CO30" s="1254"/>
      <c r="CP30" s="1254"/>
      <c r="CQ30" s="1254"/>
      <c r="CR30" s="1254"/>
      <c r="CS30" s="1254"/>
    </row>
    <row r="31" spans="1:97">
      <c r="A31" s="1255"/>
      <c r="B31" s="1255"/>
      <c r="C31" s="1255"/>
      <c r="D31" s="1255"/>
      <c r="E31" s="1268"/>
      <c r="F31" s="1255"/>
      <c r="G31" s="1255"/>
      <c r="H31" s="1255"/>
      <c r="I31" s="1272"/>
      <c r="J31" s="1255"/>
      <c r="K31" s="1255"/>
      <c r="L31" s="1255"/>
      <c r="M31" s="1255"/>
      <c r="N31" s="1255"/>
      <c r="O31" s="1255"/>
      <c r="P31" s="1255"/>
      <c r="Q31" s="1255"/>
      <c r="R31" s="1255"/>
      <c r="S31" s="1255"/>
      <c r="T31" s="1255"/>
      <c r="U31" s="1255"/>
      <c r="V31" s="1255"/>
      <c r="W31" s="1255"/>
      <c r="X31" s="1268"/>
      <c r="Y31" s="1255"/>
      <c r="Z31" s="1255"/>
      <c r="AA31" s="1255"/>
      <c r="AB31" s="1272"/>
      <c r="AC31" s="1255"/>
      <c r="AD31" s="1255"/>
      <c r="AE31" s="1255"/>
      <c r="AF31" s="1255"/>
      <c r="AG31" s="1255"/>
      <c r="AH31" s="1255"/>
      <c r="AI31" s="1255"/>
      <c r="AJ31" s="1255"/>
      <c r="AK31" s="1255"/>
      <c r="AL31" s="1255"/>
      <c r="AM31" s="1268"/>
      <c r="AN31" s="1255"/>
      <c r="AO31" s="1255"/>
      <c r="AP31" s="1255"/>
      <c r="AQ31" s="1255"/>
      <c r="AR31" s="1293"/>
      <c r="AS31" s="1293"/>
      <c r="AT31" s="1298"/>
      <c r="AU31" s="1255"/>
      <c r="AV31" s="1255"/>
      <c r="AW31" s="1255"/>
      <c r="AX31" s="1255"/>
      <c r="AY31" s="1255"/>
      <c r="AZ31" s="1255"/>
      <c r="BA31" s="1255"/>
      <c r="BB31" s="1255"/>
      <c r="BC31" s="1255"/>
      <c r="BD31" s="1255"/>
      <c r="BE31" s="1255"/>
      <c r="BF31" s="1255"/>
      <c r="BG31" s="1255"/>
      <c r="BH31" s="1255"/>
      <c r="BI31" s="1303"/>
      <c r="BJ31" s="1303"/>
      <c r="BK31" s="1303"/>
      <c r="BL31" s="1303"/>
      <c r="BM31" s="1272"/>
      <c r="BN31" s="1272"/>
      <c r="BO31" s="1255"/>
      <c r="BP31" s="1303"/>
      <c r="BQ31" s="1303"/>
      <c r="BR31" s="1303"/>
      <c r="BS31" s="1303"/>
      <c r="BT31" s="1272"/>
      <c r="BU31" s="1272"/>
      <c r="BV31" s="1272"/>
      <c r="BW31" s="1272"/>
      <c r="BX31" s="1255"/>
      <c r="BY31" s="1303"/>
      <c r="BZ31" s="1255"/>
      <c r="CA31" s="1255"/>
      <c r="CB31" s="1255"/>
      <c r="CC31" s="1255"/>
      <c r="CD31" s="1255"/>
      <c r="CE31" s="1255"/>
      <c r="CF31" s="1255"/>
      <c r="CG31" s="1255"/>
      <c r="CH31" s="1255"/>
      <c r="CI31" s="1255"/>
      <c r="CJ31" s="1255"/>
      <c r="CK31" s="1255"/>
      <c r="CL31" s="1255"/>
      <c r="CM31" s="1255"/>
      <c r="CN31" s="1255"/>
      <c r="CO31" s="1255"/>
      <c r="CP31" s="1255"/>
      <c r="CQ31" s="1255"/>
      <c r="CR31" s="1255"/>
      <c r="CS31" s="1255"/>
    </row>
    <row r="32" spans="1:97">
      <c r="A32" s="1254"/>
      <c r="B32" s="1254"/>
      <c r="C32" s="1254"/>
      <c r="D32" s="1254"/>
      <c r="E32" s="1267"/>
      <c r="F32" s="1254"/>
      <c r="G32" s="1254"/>
      <c r="H32" s="1254"/>
      <c r="I32" s="1271"/>
      <c r="J32" s="1254"/>
      <c r="K32" s="1254"/>
      <c r="L32" s="1254"/>
      <c r="M32" s="1254"/>
      <c r="N32" s="1254"/>
      <c r="O32" s="1254"/>
      <c r="P32" s="1254"/>
      <c r="Q32" s="1254"/>
      <c r="R32" s="1254"/>
      <c r="S32" s="1254"/>
      <c r="T32" s="1254"/>
      <c r="U32" s="1254"/>
      <c r="V32" s="1254"/>
      <c r="W32" s="1254"/>
      <c r="X32" s="1267"/>
      <c r="Y32" s="1254"/>
      <c r="Z32" s="1254"/>
      <c r="AA32" s="1254"/>
      <c r="AB32" s="1271"/>
      <c r="AC32" s="1254"/>
      <c r="AD32" s="1254"/>
      <c r="AE32" s="1254"/>
      <c r="AF32" s="1254"/>
      <c r="AG32" s="1254"/>
      <c r="AH32" s="1254"/>
      <c r="AI32" s="1254"/>
      <c r="AJ32" s="1254"/>
      <c r="AK32" s="1254"/>
      <c r="AL32" s="1254"/>
      <c r="AM32" s="1267"/>
      <c r="AN32" s="1254"/>
      <c r="AO32" s="1254"/>
      <c r="AP32" s="1254"/>
      <c r="AQ32" s="1254"/>
      <c r="AR32" s="1292"/>
      <c r="AS32" s="1292"/>
      <c r="AT32" s="1297"/>
      <c r="AU32" s="1254"/>
      <c r="AV32" s="1254"/>
      <c r="AW32" s="1254"/>
      <c r="AX32" s="1254"/>
      <c r="AY32" s="1254"/>
      <c r="AZ32" s="1254"/>
      <c r="BA32" s="1254"/>
      <c r="BB32" s="1254"/>
      <c r="BC32" s="1254"/>
      <c r="BD32" s="1254"/>
      <c r="BE32" s="1254"/>
      <c r="BF32" s="1254"/>
      <c r="BG32" s="1254"/>
      <c r="BH32" s="1254"/>
      <c r="BI32" s="1302"/>
      <c r="BJ32" s="1302"/>
      <c r="BK32" s="1302"/>
      <c r="BL32" s="1302"/>
      <c r="BM32" s="1271"/>
      <c r="BN32" s="1271"/>
      <c r="BO32" s="1254"/>
      <c r="BP32" s="1302"/>
      <c r="BQ32" s="1302"/>
      <c r="BR32" s="1302"/>
      <c r="BS32" s="1302"/>
      <c r="BT32" s="1271"/>
      <c r="BU32" s="1271"/>
      <c r="BV32" s="1271"/>
      <c r="BW32" s="1271"/>
      <c r="BX32" s="1254"/>
      <c r="BY32" s="1302"/>
      <c r="BZ32" s="1254"/>
      <c r="CA32" s="1254"/>
      <c r="CB32" s="1254"/>
      <c r="CC32" s="1254"/>
      <c r="CD32" s="1254"/>
      <c r="CE32" s="1254"/>
      <c r="CF32" s="1254"/>
      <c r="CG32" s="1254"/>
      <c r="CH32" s="1254"/>
      <c r="CI32" s="1254"/>
      <c r="CJ32" s="1254"/>
      <c r="CK32" s="1254"/>
      <c r="CL32" s="1254"/>
      <c r="CM32" s="1254"/>
      <c r="CN32" s="1254"/>
      <c r="CO32" s="1254"/>
      <c r="CP32" s="1254"/>
      <c r="CQ32" s="1254"/>
      <c r="CR32" s="1254"/>
      <c r="CS32" s="1254"/>
    </row>
    <row r="33" spans="1:97">
      <c r="A33" s="1255"/>
      <c r="B33" s="1255"/>
      <c r="C33" s="1255"/>
      <c r="D33" s="1255"/>
      <c r="E33" s="1268"/>
      <c r="F33" s="1255"/>
      <c r="G33" s="1255"/>
      <c r="H33" s="1255"/>
      <c r="I33" s="1272"/>
      <c r="J33" s="1255"/>
      <c r="K33" s="1255"/>
      <c r="L33" s="1255"/>
      <c r="M33" s="1255"/>
      <c r="N33" s="1255"/>
      <c r="O33" s="1255"/>
      <c r="P33" s="1255"/>
      <c r="Q33" s="1255"/>
      <c r="R33" s="1255"/>
      <c r="S33" s="1255"/>
      <c r="T33" s="1255"/>
      <c r="U33" s="1255"/>
      <c r="V33" s="1255"/>
      <c r="W33" s="1255"/>
      <c r="X33" s="1268"/>
      <c r="Y33" s="1255"/>
      <c r="Z33" s="1255"/>
      <c r="AA33" s="1255"/>
      <c r="AB33" s="1272"/>
      <c r="AC33" s="1255"/>
      <c r="AD33" s="1255"/>
      <c r="AE33" s="1255"/>
      <c r="AF33" s="1255"/>
      <c r="AG33" s="1255"/>
      <c r="AH33" s="1255"/>
      <c r="AI33" s="1255"/>
      <c r="AJ33" s="1255"/>
      <c r="AK33" s="1255"/>
      <c r="AL33" s="1255"/>
      <c r="AM33" s="1268"/>
      <c r="AN33" s="1255"/>
      <c r="AO33" s="1255"/>
      <c r="AP33" s="1255"/>
      <c r="AQ33" s="1255"/>
      <c r="AR33" s="1293"/>
      <c r="AS33" s="1293"/>
      <c r="AT33" s="1298"/>
      <c r="AU33" s="1255"/>
      <c r="AV33" s="1255"/>
      <c r="AW33" s="1255"/>
      <c r="AX33" s="1255"/>
      <c r="AY33" s="1255"/>
      <c r="AZ33" s="1255"/>
      <c r="BA33" s="1255"/>
      <c r="BB33" s="1255"/>
      <c r="BC33" s="1255"/>
      <c r="BD33" s="1255"/>
      <c r="BE33" s="1255"/>
      <c r="BF33" s="1255"/>
      <c r="BG33" s="1255"/>
      <c r="BH33" s="1255"/>
      <c r="BI33" s="1303"/>
      <c r="BJ33" s="1303"/>
      <c r="BK33" s="1303"/>
      <c r="BL33" s="1303"/>
      <c r="BM33" s="1272"/>
      <c r="BN33" s="1272"/>
      <c r="BO33" s="1255"/>
      <c r="BP33" s="1303"/>
      <c r="BQ33" s="1303"/>
      <c r="BR33" s="1303"/>
      <c r="BS33" s="1303"/>
      <c r="BT33" s="1272"/>
      <c r="BU33" s="1272"/>
      <c r="BV33" s="1272"/>
      <c r="BW33" s="1272"/>
      <c r="BX33" s="1255"/>
      <c r="BY33" s="1303"/>
      <c r="BZ33" s="1255"/>
      <c r="CA33" s="1255"/>
      <c r="CB33" s="1255"/>
      <c r="CC33" s="1255"/>
      <c r="CD33" s="1255"/>
      <c r="CE33" s="1255"/>
      <c r="CF33" s="1255"/>
      <c r="CG33" s="1255"/>
      <c r="CH33" s="1255"/>
      <c r="CI33" s="1255"/>
      <c r="CJ33" s="1255"/>
      <c r="CK33" s="1255"/>
      <c r="CL33" s="1255"/>
      <c r="CM33" s="1255"/>
      <c r="CN33" s="1255"/>
      <c r="CO33" s="1255"/>
      <c r="CP33" s="1255"/>
      <c r="CQ33" s="1255"/>
      <c r="CR33" s="1255"/>
      <c r="CS33" s="1255"/>
    </row>
    <row r="34" spans="1:97">
      <c r="A34" s="1254"/>
      <c r="B34" s="1254"/>
      <c r="C34" s="1254"/>
      <c r="D34" s="1254"/>
      <c r="E34" s="1267"/>
      <c r="F34" s="1254"/>
      <c r="G34" s="1254"/>
      <c r="H34" s="1254"/>
      <c r="I34" s="1271"/>
      <c r="J34" s="1254"/>
      <c r="K34" s="1254"/>
      <c r="L34" s="1254"/>
      <c r="M34" s="1254"/>
      <c r="N34" s="1254"/>
      <c r="O34" s="1254"/>
      <c r="P34" s="1254"/>
      <c r="Q34" s="1254"/>
      <c r="R34" s="1254"/>
      <c r="S34" s="1254"/>
      <c r="T34" s="1254"/>
      <c r="U34" s="1254"/>
      <c r="V34" s="1254"/>
      <c r="W34" s="1254"/>
      <c r="X34" s="1267"/>
      <c r="Y34" s="1254"/>
      <c r="Z34" s="1254"/>
      <c r="AA34" s="1254"/>
      <c r="AB34" s="1271"/>
      <c r="AC34" s="1254"/>
      <c r="AD34" s="1254"/>
      <c r="AE34" s="1254"/>
      <c r="AF34" s="1254"/>
      <c r="AG34" s="1254"/>
      <c r="AH34" s="1254"/>
      <c r="AI34" s="1254"/>
      <c r="AJ34" s="1254"/>
      <c r="AK34" s="1254"/>
      <c r="AL34" s="1254"/>
      <c r="AM34" s="1267"/>
      <c r="AN34" s="1254"/>
      <c r="AO34" s="1254"/>
      <c r="AP34" s="1254"/>
      <c r="AQ34" s="1254"/>
      <c r="AR34" s="1292"/>
      <c r="AS34" s="1292"/>
      <c r="AT34" s="1297"/>
      <c r="AU34" s="1254"/>
      <c r="AV34" s="1254"/>
      <c r="AW34" s="1254"/>
      <c r="AX34" s="1254"/>
      <c r="AY34" s="1254"/>
      <c r="AZ34" s="1254"/>
      <c r="BA34" s="1254"/>
      <c r="BB34" s="1254"/>
      <c r="BC34" s="1254"/>
      <c r="BD34" s="1254"/>
      <c r="BE34" s="1254"/>
      <c r="BF34" s="1254"/>
      <c r="BG34" s="1254"/>
      <c r="BH34" s="1254"/>
      <c r="BI34" s="1302"/>
      <c r="BJ34" s="1302"/>
      <c r="BK34" s="1302"/>
      <c r="BL34" s="1302"/>
      <c r="BM34" s="1271"/>
      <c r="BN34" s="1271"/>
      <c r="BO34" s="1254"/>
      <c r="BP34" s="1302"/>
      <c r="BQ34" s="1302"/>
      <c r="BR34" s="1302"/>
      <c r="BS34" s="1302"/>
      <c r="BT34" s="1271"/>
      <c r="BU34" s="1271"/>
      <c r="BV34" s="1271"/>
      <c r="BW34" s="1271"/>
      <c r="BX34" s="1254"/>
      <c r="BY34" s="1302"/>
      <c r="BZ34" s="1254"/>
      <c r="CA34" s="1254"/>
      <c r="CB34" s="1254"/>
      <c r="CC34" s="1254"/>
      <c r="CD34" s="1254"/>
      <c r="CE34" s="1254"/>
      <c r="CF34" s="1254"/>
      <c r="CG34" s="1254"/>
      <c r="CH34" s="1254"/>
      <c r="CI34" s="1254"/>
      <c r="CJ34" s="1254"/>
      <c r="CK34" s="1254"/>
      <c r="CL34" s="1254"/>
      <c r="CM34" s="1254"/>
      <c r="CN34" s="1254"/>
      <c r="CO34" s="1254"/>
      <c r="CP34" s="1254"/>
      <c r="CQ34" s="1254"/>
      <c r="CR34" s="1254"/>
      <c r="CS34" s="1254"/>
    </row>
    <row r="35" spans="1:97">
      <c r="A35" s="1255"/>
      <c r="B35" s="1255"/>
      <c r="C35" s="1255"/>
      <c r="D35" s="1255"/>
      <c r="E35" s="1268"/>
      <c r="F35" s="1255"/>
      <c r="G35" s="1255"/>
      <c r="H35" s="1255"/>
      <c r="I35" s="1272"/>
      <c r="J35" s="1255"/>
      <c r="K35" s="1255"/>
      <c r="L35" s="1255"/>
      <c r="M35" s="1255"/>
      <c r="N35" s="1255"/>
      <c r="O35" s="1255"/>
      <c r="P35" s="1255"/>
      <c r="Q35" s="1255"/>
      <c r="R35" s="1255"/>
      <c r="S35" s="1255"/>
      <c r="T35" s="1255"/>
      <c r="U35" s="1255"/>
      <c r="V35" s="1255"/>
      <c r="W35" s="1255"/>
      <c r="X35" s="1268"/>
      <c r="Y35" s="1255"/>
      <c r="Z35" s="1255"/>
      <c r="AA35" s="1255"/>
      <c r="AB35" s="1272"/>
      <c r="AC35" s="1255"/>
      <c r="AD35" s="1255"/>
      <c r="AE35" s="1255"/>
      <c r="AF35" s="1255"/>
      <c r="AG35" s="1255"/>
      <c r="AH35" s="1255"/>
      <c r="AI35" s="1255"/>
      <c r="AJ35" s="1255"/>
      <c r="AK35" s="1255"/>
      <c r="AL35" s="1255"/>
      <c r="AM35" s="1268"/>
      <c r="AN35" s="1255"/>
      <c r="AO35" s="1255"/>
      <c r="AP35" s="1255"/>
      <c r="AQ35" s="1255"/>
      <c r="AR35" s="1293"/>
      <c r="AS35" s="1293"/>
      <c r="AT35" s="1298"/>
      <c r="AU35" s="1255"/>
      <c r="AV35" s="1255"/>
      <c r="AW35" s="1255"/>
      <c r="AX35" s="1255"/>
      <c r="AY35" s="1255"/>
      <c r="AZ35" s="1255"/>
      <c r="BA35" s="1255"/>
      <c r="BB35" s="1255"/>
      <c r="BC35" s="1255"/>
      <c r="BD35" s="1255"/>
      <c r="BE35" s="1255"/>
      <c r="BF35" s="1255"/>
      <c r="BG35" s="1255"/>
      <c r="BH35" s="1255"/>
      <c r="BI35" s="1303"/>
      <c r="BJ35" s="1303"/>
      <c r="BK35" s="1303"/>
      <c r="BL35" s="1303"/>
      <c r="BM35" s="1272"/>
      <c r="BN35" s="1272"/>
      <c r="BO35" s="1255"/>
      <c r="BP35" s="1303"/>
      <c r="BQ35" s="1303"/>
      <c r="BR35" s="1303"/>
      <c r="BS35" s="1303"/>
      <c r="BT35" s="1272"/>
      <c r="BU35" s="1272"/>
      <c r="BV35" s="1272"/>
      <c r="BW35" s="1272"/>
      <c r="BX35" s="1255"/>
      <c r="BY35" s="1303"/>
      <c r="BZ35" s="1255"/>
      <c r="CA35" s="1255"/>
      <c r="CB35" s="1255"/>
      <c r="CC35" s="1255"/>
      <c r="CD35" s="1255"/>
      <c r="CE35" s="1255"/>
      <c r="CF35" s="1255"/>
      <c r="CG35" s="1255"/>
      <c r="CH35" s="1255"/>
      <c r="CI35" s="1255"/>
      <c r="CJ35" s="1255"/>
      <c r="CK35" s="1255"/>
      <c r="CL35" s="1255"/>
      <c r="CM35" s="1255"/>
      <c r="CN35" s="1255"/>
      <c r="CO35" s="1255"/>
      <c r="CP35" s="1255"/>
      <c r="CQ35" s="1255"/>
      <c r="CR35" s="1255"/>
      <c r="CS35" s="1255"/>
    </row>
    <row r="36" spans="1:97">
      <c r="A36" s="1254"/>
      <c r="B36" s="1254"/>
      <c r="C36" s="1254"/>
      <c r="D36" s="1254"/>
      <c r="E36" s="1267"/>
      <c r="F36" s="1254"/>
      <c r="G36" s="1254"/>
      <c r="H36" s="1254"/>
      <c r="I36" s="1271"/>
      <c r="J36" s="1254"/>
      <c r="K36" s="1254"/>
      <c r="L36" s="1254"/>
      <c r="M36" s="1254"/>
      <c r="N36" s="1254"/>
      <c r="O36" s="1254"/>
      <c r="P36" s="1254"/>
      <c r="Q36" s="1254"/>
      <c r="R36" s="1254"/>
      <c r="S36" s="1254"/>
      <c r="T36" s="1254"/>
      <c r="U36" s="1254"/>
      <c r="V36" s="1254"/>
      <c r="W36" s="1254"/>
      <c r="X36" s="1267"/>
      <c r="Y36" s="1254"/>
      <c r="Z36" s="1254"/>
      <c r="AA36" s="1254"/>
      <c r="AB36" s="1271"/>
      <c r="AC36" s="1254"/>
      <c r="AD36" s="1254"/>
      <c r="AE36" s="1254"/>
      <c r="AF36" s="1254"/>
      <c r="AG36" s="1254"/>
      <c r="AH36" s="1254"/>
      <c r="AI36" s="1254"/>
      <c r="AJ36" s="1254"/>
      <c r="AK36" s="1254"/>
      <c r="AL36" s="1254"/>
      <c r="AM36" s="1267"/>
      <c r="AN36" s="1254"/>
      <c r="AO36" s="1254"/>
      <c r="AP36" s="1254"/>
      <c r="AQ36" s="1254"/>
      <c r="AR36" s="1292"/>
      <c r="AS36" s="1292"/>
      <c r="AT36" s="1297"/>
      <c r="AU36" s="1254"/>
      <c r="AV36" s="1254"/>
      <c r="AW36" s="1254"/>
      <c r="AX36" s="1254"/>
      <c r="AY36" s="1254"/>
      <c r="AZ36" s="1254"/>
      <c r="BA36" s="1254"/>
      <c r="BB36" s="1254"/>
      <c r="BC36" s="1254"/>
      <c r="BD36" s="1254"/>
      <c r="BE36" s="1254"/>
      <c r="BF36" s="1254"/>
      <c r="BG36" s="1254"/>
      <c r="BH36" s="1254"/>
      <c r="BI36" s="1302"/>
      <c r="BJ36" s="1302"/>
      <c r="BK36" s="1302"/>
      <c r="BL36" s="1302"/>
      <c r="BM36" s="1271"/>
      <c r="BN36" s="1271"/>
      <c r="BO36" s="1254"/>
      <c r="BP36" s="1302"/>
      <c r="BQ36" s="1302"/>
      <c r="BR36" s="1302"/>
      <c r="BS36" s="1302"/>
      <c r="BT36" s="1271"/>
      <c r="BU36" s="1271"/>
      <c r="BV36" s="1271"/>
      <c r="BW36" s="1271"/>
      <c r="BX36" s="1254"/>
      <c r="BY36" s="1302"/>
      <c r="BZ36" s="1254"/>
      <c r="CA36" s="1254"/>
      <c r="CB36" s="1254"/>
      <c r="CC36" s="1254"/>
      <c r="CD36" s="1254"/>
      <c r="CE36" s="1254"/>
      <c r="CF36" s="1254"/>
      <c r="CG36" s="1254"/>
      <c r="CH36" s="1254"/>
      <c r="CI36" s="1254"/>
      <c r="CJ36" s="1254"/>
      <c r="CK36" s="1254"/>
      <c r="CL36" s="1254"/>
      <c r="CM36" s="1254"/>
      <c r="CN36" s="1254"/>
      <c r="CO36" s="1254"/>
      <c r="CP36" s="1254"/>
      <c r="CQ36" s="1254"/>
      <c r="CR36" s="1254"/>
      <c r="CS36" s="1254"/>
    </row>
    <row r="37" spans="1:97">
      <c r="A37" s="1255"/>
      <c r="B37" s="1255"/>
      <c r="C37" s="1255"/>
      <c r="D37" s="1255"/>
      <c r="E37" s="1268"/>
      <c r="F37" s="1255"/>
      <c r="G37" s="1255"/>
      <c r="H37" s="1255"/>
      <c r="I37" s="1272"/>
      <c r="J37" s="1255"/>
      <c r="K37" s="1255"/>
      <c r="L37" s="1255"/>
      <c r="M37" s="1255"/>
      <c r="N37" s="1255"/>
      <c r="O37" s="1255"/>
      <c r="P37" s="1255"/>
      <c r="Q37" s="1255"/>
      <c r="R37" s="1255"/>
      <c r="S37" s="1255"/>
      <c r="T37" s="1255"/>
      <c r="U37" s="1255"/>
      <c r="V37" s="1255"/>
      <c r="W37" s="1255"/>
      <c r="X37" s="1268"/>
      <c r="Y37" s="1255"/>
      <c r="Z37" s="1255"/>
      <c r="AA37" s="1255"/>
      <c r="AB37" s="1272"/>
      <c r="AC37" s="1255"/>
      <c r="AD37" s="1255"/>
      <c r="AE37" s="1255"/>
      <c r="AF37" s="1255"/>
      <c r="AG37" s="1255"/>
      <c r="AH37" s="1255"/>
      <c r="AI37" s="1255"/>
      <c r="AJ37" s="1255"/>
      <c r="AK37" s="1255"/>
      <c r="AL37" s="1255"/>
      <c r="AM37" s="1268"/>
      <c r="AN37" s="1255"/>
      <c r="AO37" s="1255"/>
      <c r="AP37" s="1255"/>
      <c r="AQ37" s="1255"/>
      <c r="AR37" s="1293"/>
      <c r="AS37" s="1293"/>
      <c r="AT37" s="1298"/>
      <c r="AU37" s="1255"/>
      <c r="AV37" s="1255"/>
      <c r="AW37" s="1255"/>
      <c r="AX37" s="1255"/>
      <c r="AY37" s="1255"/>
      <c r="AZ37" s="1255"/>
      <c r="BA37" s="1255"/>
      <c r="BB37" s="1255"/>
      <c r="BC37" s="1255"/>
      <c r="BD37" s="1255"/>
      <c r="BE37" s="1255"/>
      <c r="BF37" s="1255"/>
      <c r="BG37" s="1255"/>
      <c r="BH37" s="1255"/>
      <c r="BI37" s="1303"/>
      <c r="BJ37" s="1303"/>
      <c r="BK37" s="1303"/>
      <c r="BL37" s="1303"/>
      <c r="BM37" s="1272"/>
      <c r="BN37" s="1272"/>
      <c r="BO37" s="1255"/>
      <c r="BP37" s="1303"/>
      <c r="BQ37" s="1303"/>
      <c r="BR37" s="1303"/>
      <c r="BS37" s="1303"/>
      <c r="BT37" s="1272"/>
      <c r="BU37" s="1272"/>
      <c r="BV37" s="1272"/>
      <c r="BW37" s="1272"/>
      <c r="BX37" s="1255"/>
      <c r="BY37" s="1303"/>
      <c r="BZ37" s="1255"/>
      <c r="CA37" s="1255"/>
      <c r="CB37" s="1255"/>
      <c r="CC37" s="1255"/>
      <c r="CD37" s="1255"/>
      <c r="CE37" s="1255"/>
      <c r="CF37" s="1255"/>
      <c r="CG37" s="1255"/>
      <c r="CH37" s="1255"/>
      <c r="CI37" s="1255"/>
      <c r="CJ37" s="1255"/>
      <c r="CK37" s="1255"/>
      <c r="CL37" s="1255"/>
      <c r="CM37" s="1255"/>
      <c r="CN37" s="1255"/>
      <c r="CO37" s="1255"/>
      <c r="CP37" s="1255"/>
      <c r="CQ37" s="1255"/>
      <c r="CR37" s="1255"/>
      <c r="CS37" s="1255"/>
    </row>
    <row r="38" spans="1:97">
      <c r="A38" s="1254"/>
      <c r="B38" s="1254"/>
      <c r="C38" s="1254"/>
      <c r="D38" s="1254"/>
      <c r="E38" s="1267"/>
      <c r="F38" s="1254"/>
      <c r="G38" s="1254"/>
      <c r="H38" s="1254"/>
      <c r="I38" s="1271"/>
      <c r="J38" s="1254"/>
      <c r="K38" s="1254"/>
      <c r="L38" s="1254"/>
      <c r="M38" s="1254"/>
      <c r="N38" s="1254"/>
      <c r="O38" s="1254"/>
      <c r="P38" s="1254"/>
      <c r="Q38" s="1254"/>
      <c r="R38" s="1254"/>
      <c r="S38" s="1254"/>
      <c r="T38" s="1254"/>
      <c r="U38" s="1254"/>
      <c r="V38" s="1254"/>
      <c r="W38" s="1254"/>
      <c r="X38" s="1267"/>
      <c r="Y38" s="1254"/>
      <c r="Z38" s="1254"/>
      <c r="AA38" s="1254"/>
      <c r="AB38" s="1271"/>
      <c r="AC38" s="1254"/>
      <c r="AD38" s="1254"/>
      <c r="AE38" s="1254"/>
      <c r="AF38" s="1254"/>
      <c r="AG38" s="1254"/>
      <c r="AH38" s="1254"/>
      <c r="AI38" s="1254"/>
      <c r="AJ38" s="1254"/>
      <c r="AK38" s="1254"/>
      <c r="AL38" s="1254"/>
      <c r="AM38" s="1267"/>
      <c r="AN38" s="1254"/>
      <c r="AO38" s="1254"/>
      <c r="AP38" s="1254"/>
      <c r="AQ38" s="1254"/>
      <c r="AR38" s="1292"/>
      <c r="AS38" s="1292"/>
      <c r="AT38" s="1297"/>
      <c r="AU38" s="1254"/>
      <c r="AV38" s="1254"/>
      <c r="AW38" s="1254"/>
      <c r="AX38" s="1254"/>
      <c r="AY38" s="1254"/>
      <c r="AZ38" s="1254"/>
      <c r="BA38" s="1254"/>
      <c r="BB38" s="1254"/>
      <c r="BC38" s="1254"/>
      <c r="BD38" s="1254"/>
      <c r="BE38" s="1254"/>
      <c r="BF38" s="1254"/>
      <c r="BG38" s="1254"/>
      <c r="BH38" s="1254"/>
      <c r="BI38" s="1302"/>
      <c r="BJ38" s="1302"/>
      <c r="BK38" s="1302"/>
      <c r="BL38" s="1302"/>
      <c r="BM38" s="1271"/>
      <c r="BN38" s="1271"/>
      <c r="BO38" s="1254"/>
      <c r="BP38" s="1302"/>
      <c r="BQ38" s="1302"/>
      <c r="BR38" s="1302"/>
      <c r="BS38" s="1302"/>
      <c r="BT38" s="1271"/>
      <c r="BU38" s="1271"/>
      <c r="BV38" s="1271"/>
      <c r="BW38" s="1271"/>
      <c r="BX38" s="1254"/>
      <c r="BY38" s="1302"/>
      <c r="BZ38" s="1254"/>
      <c r="CA38" s="1254"/>
      <c r="CB38" s="1254"/>
      <c r="CC38" s="1254"/>
      <c r="CD38" s="1254"/>
      <c r="CE38" s="1254"/>
      <c r="CF38" s="1254"/>
      <c r="CG38" s="1254"/>
      <c r="CH38" s="1254"/>
      <c r="CI38" s="1254"/>
      <c r="CJ38" s="1254"/>
      <c r="CK38" s="1254"/>
      <c r="CL38" s="1254"/>
      <c r="CM38" s="1254"/>
      <c r="CN38" s="1254"/>
      <c r="CO38" s="1254"/>
      <c r="CP38" s="1254"/>
      <c r="CQ38" s="1254"/>
      <c r="CR38" s="1254"/>
      <c r="CS38" s="1254"/>
    </row>
    <row r="39" spans="1:97">
      <c r="A39" s="1255"/>
      <c r="B39" s="1255"/>
      <c r="C39" s="1255"/>
      <c r="D39" s="1255"/>
      <c r="E39" s="1268"/>
      <c r="F39" s="1255"/>
      <c r="G39" s="1255"/>
      <c r="H39" s="1255"/>
      <c r="I39" s="1272"/>
      <c r="J39" s="1255"/>
      <c r="K39" s="1255"/>
      <c r="L39" s="1255"/>
      <c r="M39" s="1255"/>
      <c r="N39" s="1255"/>
      <c r="O39" s="1255"/>
      <c r="P39" s="1255"/>
      <c r="Q39" s="1255"/>
      <c r="R39" s="1255"/>
      <c r="S39" s="1255"/>
      <c r="T39" s="1255"/>
      <c r="U39" s="1255"/>
      <c r="V39" s="1255"/>
      <c r="W39" s="1255"/>
      <c r="X39" s="1268"/>
      <c r="Y39" s="1255"/>
      <c r="Z39" s="1255"/>
      <c r="AA39" s="1255"/>
      <c r="AB39" s="1272"/>
      <c r="AC39" s="1255"/>
      <c r="AD39" s="1255"/>
      <c r="AE39" s="1255"/>
      <c r="AF39" s="1255"/>
      <c r="AG39" s="1255"/>
      <c r="AH39" s="1255"/>
      <c r="AI39" s="1255"/>
      <c r="AJ39" s="1255"/>
      <c r="AK39" s="1255"/>
      <c r="AL39" s="1255"/>
      <c r="AM39" s="1268"/>
      <c r="AN39" s="1255"/>
      <c r="AO39" s="1255"/>
      <c r="AP39" s="1255"/>
      <c r="AQ39" s="1255"/>
      <c r="AR39" s="1293"/>
      <c r="AS39" s="1293"/>
      <c r="AT39" s="1298"/>
      <c r="AU39" s="1255"/>
      <c r="AV39" s="1255"/>
      <c r="AW39" s="1255"/>
      <c r="AX39" s="1255"/>
      <c r="AY39" s="1255"/>
      <c r="AZ39" s="1255"/>
      <c r="BA39" s="1255"/>
      <c r="BB39" s="1255"/>
      <c r="BC39" s="1255"/>
      <c r="BD39" s="1255"/>
      <c r="BE39" s="1255"/>
      <c r="BF39" s="1255"/>
      <c r="BG39" s="1255"/>
      <c r="BH39" s="1255"/>
      <c r="BI39" s="1303"/>
      <c r="BJ39" s="1303"/>
      <c r="BK39" s="1303"/>
      <c r="BL39" s="1303"/>
      <c r="BM39" s="1272"/>
      <c r="BN39" s="1272"/>
      <c r="BO39" s="1255"/>
      <c r="BP39" s="1303"/>
      <c r="BQ39" s="1303"/>
      <c r="BR39" s="1303"/>
      <c r="BS39" s="1303"/>
      <c r="BT39" s="1272"/>
      <c r="BU39" s="1272"/>
      <c r="BV39" s="1272"/>
      <c r="BW39" s="1272"/>
      <c r="BX39" s="1255"/>
      <c r="BY39" s="1303"/>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row>
    <row r="40" spans="1:97">
      <c r="P40" s="1274"/>
      <c r="AD40" s="1285"/>
      <c r="AF40" s="1244"/>
      <c r="AG40" s="1244"/>
      <c r="AH40" s="1244"/>
      <c r="AL40" s="1244"/>
      <c r="AM40" s="1244"/>
    </row>
    <row r="41" spans="1:97">
      <c r="P41" s="1274"/>
      <c r="AD41" s="1285"/>
      <c r="AF41" s="1244"/>
      <c r="AG41" s="1244"/>
      <c r="AH41" s="1244"/>
      <c r="AL41" s="1244"/>
      <c r="AM41" s="1244"/>
    </row>
    <row r="42" spans="1:97">
      <c r="P42" s="1274"/>
      <c r="AD42" s="1285"/>
      <c r="AF42" s="1244"/>
      <c r="AG42" s="1244"/>
      <c r="AH42" s="1244"/>
      <c r="AL42" s="1244"/>
      <c r="AM42" s="1244"/>
    </row>
    <row r="43" spans="1:97">
      <c r="P43" s="1274"/>
      <c r="AD43" s="1285"/>
      <c r="AF43" s="1244"/>
      <c r="AG43" s="1244"/>
      <c r="AH43" s="1244"/>
      <c r="AL43" s="1244"/>
      <c r="AM43" s="1244"/>
    </row>
    <row r="44" spans="1:97">
      <c r="P44" s="1274"/>
      <c r="AD44" s="1285"/>
      <c r="AF44" s="1244"/>
      <c r="AG44" s="1244"/>
      <c r="AH44" s="1244"/>
      <c r="AL44" s="1244"/>
      <c r="AM44" s="1244"/>
    </row>
    <row r="45" spans="1:97">
      <c r="P45" s="1274"/>
      <c r="AD45" s="1285"/>
      <c r="AF45" s="1244"/>
      <c r="AG45" s="1244"/>
      <c r="AH45" s="1244"/>
      <c r="AL45" s="1244"/>
      <c r="AM45" s="1244"/>
    </row>
    <row r="46" spans="1:97">
      <c r="P46" s="1274"/>
      <c r="AD46" s="1285"/>
      <c r="AF46" s="1244"/>
      <c r="AG46" s="1244"/>
      <c r="AH46" s="1244"/>
      <c r="AL46" s="1244"/>
      <c r="AM46" s="1244"/>
    </row>
    <row r="47" spans="1:97">
      <c r="P47" s="1274"/>
      <c r="AD47" s="1285"/>
      <c r="AF47" s="1244"/>
      <c r="AG47" s="1244"/>
      <c r="AH47" s="1244"/>
      <c r="AL47" s="1244"/>
      <c r="AM47" s="1244"/>
    </row>
    <row r="48" spans="1:97">
      <c r="P48" s="1274"/>
      <c r="AD48" s="1285"/>
      <c r="AF48" s="1244"/>
      <c r="AG48" s="1244"/>
      <c r="AH48" s="1244"/>
      <c r="AL48" s="1244"/>
      <c r="AM48" s="1244"/>
    </row>
    <row r="49" spans="16:39">
      <c r="P49" s="1274"/>
      <c r="AD49" s="1285"/>
      <c r="AF49" s="1244"/>
      <c r="AG49" s="1244"/>
      <c r="AH49" s="1244"/>
      <c r="AL49" s="1244"/>
      <c r="AM49" s="1244"/>
    </row>
    <row r="50" spans="16:39">
      <c r="P50" s="1274"/>
      <c r="AD50" s="1285"/>
      <c r="AF50" s="1244"/>
      <c r="AG50" s="1244"/>
      <c r="AH50" s="1244"/>
      <c r="AL50" s="1244"/>
      <c r="AM50" s="1244"/>
    </row>
    <row r="51" spans="16:39">
      <c r="P51" s="1274"/>
      <c r="AD51" s="1285"/>
      <c r="AF51" s="1244"/>
      <c r="AG51" s="1244"/>
      <c r="AH51" s="1244"/>
      <c r="AL51" s="1244"/>
      <c r="AM51" s="1244"/>
    </row>
    <row r="52" spans="16:39">
      <c r="P52" s="1274"/>
      <c r="AD52" s="1285"/>
      <c r="AF52" s="1244"/>
      <c r="AG52" s="1244"/>
      <c r="AH52" s="1244"/>
      <c r="AL52" s="1244"/>
      <c r="AM52" s="1244"/>
    </row>
    <row r="53" spans="16:39">
      <c r="P53" s="1274"/>
      <c r="AD53" s="1285"/>
      <c r="AF53" s="1244"/>
      <c r="AG53" s="1244"/>
      <c r="AH53" s="1244"/>
      <c r="AL53" s="1244"/>
      <c r="AM53" s="1244"/>
    </row>
    <row r="54" spans="16:39">
      <c r="P54" s="1274"/>
      <c r="AD54" s="1285"/>
      <c r="AF54" s="1244"/>
      <c r="AG54" s="1244"/>
      <c r="AH54" s="1244"/>
      <c r="AL54" s="1244"/>
      <c r="AM54" s="1244"/>
    </row>
    <row r="55" spans="16:39">
      <c r="P55" s="1274"/>
      <c r="AD55" s="1285"/>
      <c r="AF55" s="1244"/>
      <c r="AG55" s="1244"/>
      <c r="AH55" s="1244"/>
      <c r="AL55" s="1244"/>
      <c r="AM55" s="1244"/>
    </row>
    <row r="56" spans="16:39">
      <c r="P56" s="1274"/>
      <c r="AD56" s="1285"/>
      <c r="AF56" s="1244"/>
      <c r="AG56" s="1244"/>
      <c r="AH56" s="1244"/>
      <c r="AL56" s="1244"/>
      <c r="AM56" s="1244"/>
    </row>
    <row r="57" spans="16:39">
      <c r="P57" s="1274"/>
      <c r="AD57" s="1285"/>
      <c r="AF57" s="1244"/>
      <c r="AG57" s="1244"/>
      <c r="AH57" s="1244"/>
      <c r="AL57" s="1244"/>
      <c r="AM57" s="1244"/>
    </row>
    <row r="58" spans="16:39">
      <c r="P58" s="1274"/>
      <c r="AD58" s="1285"/>
      <c r="AF58" s="1244"/>
      <c r="AG58" s="1244"/>
      <c r="AH58" s="1244"/>
      <c r="AL58" s="1244"/>
      <c r="AM58" s="1244"/>
    </row>
    <row r="59" spans="16:39">
      <c r="P59" s="1274"/>
      <c r="AD59" s="1285"/>
      <c r="AF59" s="1244"/>
      <c r="AG59" s="1244"/>
      <c r="AH59" s="1244"/>
      <c r="AL59" s="1244"/>
      <c r="AM59" s="1244"/>
    </row>
    <row r="60" spans="16:39">
      <c r="P60" s="1274"/>
      <c r="AD60" s="1285"/>
      <c r="AF60" s="1244"/>
      <c r="AG60" s="1244"/>
      <c r="AH60" s="1244"/>
      <c r="AL60" s="1244"/>
      <c r="AM60" s="1244"/>
    </row>
    <row r="61" spans="16:39">
      <c r="P61" s="1274"/>
      <c r="AD61" s="1285"/>
      <c r="AF61" s="1244"/>
      <c r="AG61" s="1244"/>
      <c r="AH61" s="1244"/>
      <c r="AL61" s="1244"/>
      <c r="AM61" s="1244"/>
    </row>
    <row r="62" spans="16:39">
      <c r="P62" s="1274"/>
      <c r="AD62" s="1285"/>
      <c r="AF62" s="1244"/>
      <c r="AG62" s="1244"/>
      <c r="AH62" s="1244"/>
      <c r="AL62" s="1244"/>
      <c r="AM62" s="1244"/>
    </row>
    <row r="63" spans="16:39">
      <c r="P63" s="1274"/>
      <c r="AD63" s="1285"/>
      <c r="AF63" s="1244"/>
      <c r="AG63" s="1244"/>
      <c r="AH63" s="1244"/>
      <c r="AL63" s="1244"/>
      <c r="AM63" s="1244"/>
    </row>
    <row r="64" spans="16:39">
      <c r="P64" s="1274"/>
      <c r="AD64" s="1285"/>
      <c r="AF64" s="1244"/>
      <c r="AG64" s="1244"/>
      <c r="AH64" s="1244"/>
      <c r="AL64" s="1244"/>
      <c r="AM64" s="1244"/>
    </row>
    <row r="65" spans="16:39">
      <c r="P65" s="1274"/>
      <c r="AD65" s="1285"/>
      <c r="AF65" s="1244"/>
      <c r="AG65" s="1244"/>
      <c r="AH65" s="1244"/>
      <c r="AL65" s="1244"/>
      <c r="AM65" s="1244"/>
    </row>
    <row r="66" spans="16:39">
      <c r="P66" s="1274"/>
      <c r="AD66" s="1285"/>
      <c r="AF66" s="1244"/>
      <c r="AG66" s="1244"/>
      <c r="AH66" s="1244"/>
      <c r="AL66" s="1244"/>
      <c r="AM66" s="1244"/>
    </row>
    <row r="67" spans="16:39">
      <c r="P67" s="1274"/>
      <c r="AD67" s="1285"/>
      <c r="AF67" s="1244"/>
      <c r="AG67" s="1244"/>
      <c r="AH67" s="1244"/>
      <c r="AL67" s="1244"/>
      <c r="AM67" s="1244"/>
    </row>
    <row r="68" spans="16:39">
      <c r="P68" s="1274"/>
      <c r="AD68" s="1285"/>
      <c r="AF68" s="1244"/>
      <c r="AG68" s="1244"/>
      <c r="AH68" s="1244"/>
      <c r="AL68" s="1244"/>
      <c r="AM68" s="1244"/>
    </row>
  </sheetData>
  <mergeCells count="19">
    <mergeCell ref="BP2:BR2"/>
    <mergeCell ref="AJ3:BH3"/>
    <mergeCell ref="BZ3:CQ3"/>
    <mergeCell ref="AJ4:AN4"/>
    <mergeCell ref="AP4:AQ4"/>
    <mergeCell ref="AR4:AS4"/>
    <mergeCell ref="AX4:BG4"/>
    <mergeCell ref="BZ4:CE4"/>
    <mergeCell ref="CF4:CL4"/>
    <mergeCell ref="CM4:CO4"/>
    <mergeCell ref="A3:S4"/>
    <mergeCell ref="T3:AI4"/>
    <mergeCell ref="BI3:BL4"/>
    <mergeCell ref="BM3:BO4"/>
    <mergeCell ref="BP3:BS4"/>
    <mergeCell ref="BT3:BU4"/>
    <mergeCell ref="BV3:BY4"/>
    <mergeCell ref="CR3:CR5"/>
    <mergeCell ref="CS3:CS5"/>
  </mergeCells>
  <phoneticPr fontId="23"/>
  <dataValidations count="1">
    <dataValidation imeMode="halfAlpha" allowBlank="1" showDropDown="0" showInputMessage="1" showErrorMessage="1" sqref="T3 U1:W1 A3 V5:X5 C5:E5"/>
  </dataValidations>
  <pageMargins left="0.7" right="0.7" top="0.75" bottom="0.75" header="0.3" footer="0.3"/>
  <pageSetup paperSize="9" fitToWidth="1" fitToHeight="1" orientation="portrait" usePrinterDefaults="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E16"/>
  <sheetViews>
    <sheetView workbookViewId="0">
      <selection activeCell="C5" sqref="C5"/>
    </sheetView>
  </sheetViews>
  <sheetFormatPr defaultRowHeight="15.75"/>
  <cols>
    <col min="1" max="1" width="3.375" style="1319" customWidth="1"/>
    <col min="2" max="2" width="20.625" style="1319" customWidth="1"/>
    <col min="3" max="3" width="35.375" style="1319" customWidth="1"/>
    <col min="4" max="4" width="11.875" style="1319" customWidth="1"/>
    <col min="5" max="5" width="12.25" style="1319" customWidth="1"/>
    <col min="6" max="16384" width="9" style="1319" customWidth="1"/>
  </cols>
  <sheetData>
    <row r="1" spans="1:5">
      <c r="B1" s="1319" t="s">
        <v>564</v>
      </c>
    </row>
    <row r="3" spans="1:5">
      <c r="A3" s="1320"/>
      <c r="B3" s="1320"/>
      <c r="C3" s="1324" t="s">
        <v>310</v>
      </c>
      <c r="D3" s="1324" t="s">
        <v>768</v>
      </c>
      <c r="E3" s="1324" t="s">
        <v>769</v>
      </c>
    </row>
    <row r="4" spans="1:5" ht="30" customHeight="1">
      <c r="A4" s="1321" t="s">
        <v>773</v>
      </c>
      <c r="B4" s="1321"/>
      <c r="C4" s="1325" t="s">
        <v>12</v>
      </c>
      <c r="D4" s="1324" t="s">
        <v>308</v>
      </c>
      <c r="E4" s="1324"/>
    </row>
    <row r="5" spans="1:5" ht="30" customHeight="1">
      <c r="A5" s="1321"/>
      <c r="B5" s="1321"/>
      <c r="C5" s="1325" t="s">
        <v>241</v>
      </c>
      <c r="D5" s="1324" t="s">
        <v>308</v>
      </c>
      <c r="E5" s="1324"/>
    </row>
    <row r="6" spans="1:5" ht="30" customHeight="1">
      <c r="A6" s="1321"/>
      <c r="B6" s="1321"/>
      <c r="C6" s="1325" t="s">
        <v>770</v>
      </c>
      <c r="D6" s="1324" t="s">
        <v>308</v>
      </c>
      <c r="E6" s="1324"/>
    </row>
    <row r="7" spans="1:5" ht="30.75" customHeight="1">
      <c r="A7" s="1321"/>
      <c r="B7" s="1321"/>
      <c r="C7" s="1325" t="s">
        <v>600</v>
      </c>
      <c r="D7" s="1324"/>
      <c r="E7" s="1324" t="s">
        <v>308</v>
      </c>
    </row>
    <row r="8" spans="1:5" ht="30.75" customHeight="1">
      <c r="A8" s="1321"/>
      <c r="B8" s="1321"/>
      <c r="C8" s="1325" t="s">
        <v>771</v>
      </c>
      <c r="D8" s="1324"/>
      <c r="E8" s="1324" t="s">
        <v>308</v>
      </c>
    </row>
    <row r="9" spans="1:5" ht="30.75" customHeight="1">
      <c r="A9" s="1321"/>
      <c r="B9" s="1321"/>
      <c r="C9" s="1325" t="s">
        <v>163</v>
      </c>
      <c r="D9" s="1324"/>
      <c r="E9" s="1324" t="s">
        <v>308</v>
      </c>
    </row>
    <row r="10" spans="1:5" ht="30.75" customHeight="1">
      <c r="A10" s="1321"/>
      <c r="B10" s="1321"/>
      <c r="C10" s="1325" t="s">
        <v>772</v>
      </c>
      <c r="D10" s="1324"/>
      <c r="E10" s="1324" t="s">
        <v>308</v>
      </c>
    </row>
    <row r="11" spans="1:5" ht="30.75" customHeight="1">
      <c r="A11" s="1322" t="s">
        <v>228</v>
      </c>
      <c r="B11" s="1323" t="s">
        <v>781</v>
      </c>
      <c r="C11" s="1325" t="s">
        <v>774</v>
      </c>
      <c r="D11" s="1324" t="s">
        <v>308</v>
      </c>
      <c r="E11" s="1324"/>
    </row>
    <row r="12" spans="1:5" ht="30.75" customHeight="1">
      <c r="A12" s="1322"/>
      <c r="B12" s="1323"/>
      <c r="C12" s="1325" t="s">
        <v>775</v>
      </c>
      <c r="D12" s="1324" t="s">
        <v>308</v>
      </c>
      <c r="E12" s="1324"/>
    </row>
    <row r="13" spans="1:5" ht="30.75" customHeight="1">
      <c r="A13" s="1322"/>
      <c r="B13" s="1324" t="s">
        <v>553</v>
      </c>
      <c r="C13" s="1325" t="s">
        <v>776</v>
      </c>
      <c r="D13" s="1324" t="s">
        <v>308</v>
      </c>
      <c r="E13" s="1324"/>
    </row>
    <row r="14" spans="1:5" ht="30.75" customHeight="1">
      <c r="A14" s="1322"/>
      <c r="B14" s="1324" t="s">
        <v>777</v>
      </c>
      <c r="C14" s="1325" t="s">
        <v>778</v>
      </c>
      <c r="D14" s="1324" t="s">
        <v>308</v>
      </c>
      <c r="E14" s="1324"/>
    </row>
    <row r="15" spans="1:5" ht="31.5">
      <c r="A15" s="1322"/>
      <c r="B15" s="1324" t="s">
        <v>663</v>
      </c>
      <c r="C15" s="1325" t="s">
        <v>779</v>
      </c>
      <c r="D15" s="1324" t="s">
        <v>308</v>
      </c>
      <c r="E15" s="1324"/>
    </row>
    <row r="16" spans="1:5" ht="32.25" customHeight="1">
      <c r="A16" s="1322"/>
      <c r="B16" s="1324" t="s">
        <v>729</v>
      </c>
      <c r="C16" s="1325" t="s">
        <v>780</v>
      </c>
      <c r="D16" s="1324" t="s">
        <v>308</v>
      </c>
      <c r="E16" s="1324"/>
    </row>
  </sheetData>
  <mergeCells count="4">
    <mergeCell ref="A3:B3"/>
    <mergeCell ref="A11:A16"/>
    <mergeCell ref="B11:B12"/>
    <mergeCell ref="A4:B10"/>
  </mergeCells>
  <phoneticPr fontId="28"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5FCE35C6-4977-4957-B019-1EB85B9AF53F}">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変更履歴</vt:lpstr>
      <vt:lpstr>シート①人</vt:lpstr>
      <vt:lpstr>シート②土地</vt:lpstr>
      <vt:lpstr>シート③集積</vt:lpstr>
      <vt:lpstr>台帳</vt:lpstr>
      <vt:lpstr>地域計画</vt:lpstr>
      <vt:lpstr>4-2_出_審査 (8筆まで)</vt:lpstr>
      <vt:lpstr>3_受_経営状況 (2)</vt:lpstr>
      <vt:lpstr>入力S_賃料</vt:lpstr>
      <vt:lpstr>9_出_振込依頼書</vt:lpstr>
      <vt:lpstr>10_受_支払計画</vt:lpstr>
      <vt:lpstr>11_受_事前確認</vt:lpstr>
      <vt:lpstr>15_出_15年以上説明</vt:lpstr>
      <vt:lpstr>16_受_15年以上説明</vt:lpstr>
      <vt:lpstr>12_出_口座登録申出書</vt:lpstr>
      <vt:lpstr xml:space="preserve">取込テンプレート </vt:lpstr>
      <vt:lpstr>必要書類一覧</vt:lpstr>
    </vt:vector>
  </TitlesOfParts>
  <Company>(財)沖縄県農業開発公社</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nouchi03</dc:creator>
  <cp:lastModifiedBy>user</cp:lastModifiedBy>
  <cp:lastPrinted>2025-03-13T05:04:32Z</cp:lastPrinted>
  <dcterms:created xsi:type="dcterms:W3CDTF">2001-07-29T13:20:12Z</dcterms:created>
  <dcterms:modified xsi:type="dcterms:W3CDTF">2025-05-09T04:03:51Z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2025-05-09T04:03:51Z</vt:filetime>
  </property>
</Properties>
</file>