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user\Desktop\250313〆 財政状況資料集の作成→\回答\"/>
    </mc:Choice>
  </mc:AlternateContent>
  <xr:revisionPtr revIDLastSave="0" documentId="13_ncr:1_{E6169922-342D-4302-B357-D18D4E6C8FC8}" xr6:coauthVersionLast="36" xr6:coauthVersionMax="36" xr10:uidLastSave="{00000000-0000-0000-0000-000000000000}"/>
  <bookViews>
    <workbookView xWindow="0" yWindow="0" windowWidth="24240" windowHeight="7665"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29" i="12"/>
  <c r="AA28" i="12"/>
  <c r="AA7" i="12" l="1"/>
  <c r="AA76" i="12" l="1"/>
  <c r="AA75" i="12"/>
  <c r="AA72" i="12"/>
  <c r="AF72" i="12" s="1"/>
  <c r="AA71" i="12"/>
  <c r="AA70" i="12"/>
  <c r="AF70" i="12" s="1"/>
  <c r="AA69" i="12"/>
  <c r="AF69" i="12" s="1"/>
  <c r="AA68"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BE34" i="10"/>
  <c r="U34" i="10"/>
  <c r="C34" i="10"/>
  <c r="U35"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<sst xmlns="http://schemas.openxmlformats.org/spreadsheetml/2006/main" count="1064" uniqueCount="556">
  <si>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</si>
  <si>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</si>
  <si>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</si>
  <si>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</si>
  <si>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</si>
  <si>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</si>
  <si>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</si>
  <si>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</si>
  <si>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</si>
  <si>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</si>
  <si>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</si>
  <si>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</si>
  <si>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</si>
  <si>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</si>
  <si>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</si>
  <si>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</si>
  <si>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</si>
  <si>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</si>
  <si>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</si>
  <si>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</si>
  <si>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</si>
  <si>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</si>
  <si>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</si>
  <si>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</si>
  <si>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</si>
  <si>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</si>
  <si>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</si>
  <si>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</si>
  <si>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</si>
  <si>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</si>
  <si>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</si>
  <si>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</si>
  <si>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</si>
  <si>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</si>
  <si>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</si>
  <si>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</si>
  <si>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</si>
  <si>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</si>
  <si>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</si>
  <si>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</si>
  <si>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</si>
  <si>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</si>
  <si>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</si>
  <si>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</si>
  <si>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</si>
  <si>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</si>
  <si>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</si>
  <si>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</si>
  <si>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</si>
  <si>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</si>
  <si>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</si>
  <si>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</si>
  <si>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</si>
  <si>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</si>
  <si>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</si>
  <si>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</si>
  <si>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</si>
  <si>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</si>
  <si>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</si>
  <si>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</si>
  <si>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</si>
  <si>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</si>
  <si>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</si>
  <si>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</si>
  <si>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</si>
  <si>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</si>
  <si>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</si>
  <si>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</si>
  <si>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</si>
  <si>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</si>
  <si>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</si>
  <si>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</si>
  <si>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</si>
  <si>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</si>
  <si>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</si>
  <si>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</si>
  <si>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</si>
  <si>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</si>
  <si>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</si>
  <si>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</si>
  <si>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</si>
  <si>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</si>
  <si>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</si>
  <si>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</si>
  <si>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</si>
  <si>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</si>
  <si>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</si>
  <si>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</si>
  <si>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</si>
  <si>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</si>
  <si>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</si>
  <si>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</si>
  <si>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</si>
  <si>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</si>
  <si>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</si>
  <si>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</si>
  <si>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</si>
  <si>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</si>
  <si>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</si>
  <si>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</si>
  <si>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</si>
  <si>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</si>
  <si>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</si>
  <si>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</si>
  <si>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</si>
  <si>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</si>
  <si>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</si>
  <si>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</si>
  <si>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</si>
  <si>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</si>
  <si>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</si>
  <si>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</si>
  <si>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</si>
  <si>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</si>
  <si>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</si>
  <si>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</si>
  <si>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</si>
  <si>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</si>
  <si>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</si>
  <si>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</si>
  <si>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</si>
  <si>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</si>
  <si>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</si>
  <si>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</si>
  <si>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</si>
  <si>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</si>
  <si>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</si>
  <si>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</si>
  <si>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</si>
  <si>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</si>
  <si>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</si>
  <si>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</si>
  <si>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</si>
  <si>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</si>
  <si>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</si>
  <si>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</si>
  <si>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</si>
  <si>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</si>
  <si>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</si>
  <si>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</si>
  <si>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</si>
  <si>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</si>
  <si>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</si>
  <si>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</si>
  <si>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</si>
  <si>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</si>
  <si>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</si>
  <si>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</si>
  <si>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</si>
  <si>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</si>
  <si>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</si>
  <si>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</si>
  <si>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</si>
  <si>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</si>
  <si>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</si>
  <si>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</si>
  <si>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</si>
  <si>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</si>
  <si>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</si>
  <si>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</si>
  <si>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</si>
  <si>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</si>
  <si>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</si>
  <si>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</si>
  <si>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</si>
  <si>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</si>
  <si>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</si>
  <si>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</si>
  <si>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</si>
  <si>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</si>
  <si>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</si>
  <si>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</si>
  <si>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</si>
  <si>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</si>
  <si>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</si>
  <si>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</si>
  <si>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</si>
  <si>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</si>
  <si>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</si>
  <si>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</si>
  <si>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</si>
  <si>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</si>
  <si>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</si>
  <si>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</si>
  <si>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</si>
  <si>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</si>
  <si>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</si>
  <si>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</si>
  <si>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</si>
  <si>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</si>
  <si>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</si>
  <si>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</si>
  <si>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</si>
  <si>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</si>
  <si>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</si>
  <si>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</si>
  <si>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</si>
  <si>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</si>
  <si>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</si>
  <si>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</si>
  <si>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</si>
  <si>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</si>
  <si>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</si>
  <si>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沖縄県今帰仁村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</si>
  <si>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</si>
  <si>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</si>
  <si>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</si>
  <si>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</si>
  <si>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</si>
  <si>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</si>
  <si>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</si>
  <si>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</si>
  <si>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</si>
  <si>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</si>
  <si>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</si>
  <si>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</si>
  <si>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</si>
  <si>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</si>
  <si>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</si>
  <si>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</si>
  <si>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</si>
  <si>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</si>
  <si>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</si>
  <si>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</si>
  <si>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</si>
  <si>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</si>
  <si>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</si>
  <si>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</si>
  <si>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</si>
  <si>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</si>
  <si>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</si>
  <si>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</si>
  <si>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</si>
  <si>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</si>
  <si>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</si>
  <si>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</si>
  <si>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</si>
  <si>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</si>
  <si>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</si>
  <si>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</si>
  <si>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</si>
  <si>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</si>
  <si>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</si>
  <si>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</si>
  <si>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</si>
  <si>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</si>
  <si>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</si>
  <si>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</si>
  <si>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</si>
  <si>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</si>
  <si>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</si>
  <si>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</si>
  <si>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</si>
  <si>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</si>
  <si>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</si>
  <si>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</si>
  <si>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</si>
  <si>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</si>
  <si>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</si>
  <si>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</si>
  <si>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</si>
  <si>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</si>
  <si>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</si>
  <si>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</si>
  <si>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</si>
  <si>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</si>
  <si>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</si>
  <si>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</si>
  <si>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</si>
  <si>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</si>
  <si>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</si>
  <si>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</si>
  <si>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</si>
  <si>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</si>
  <si>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</si>
  <si>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</si>
  <si>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</si>
  <si>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</si>
  <si>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</si>
  <si>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</si>
  <si>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</si>
  <si>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</si>
  <si>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</si>
  <si>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</si>
  <si>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</si>
  <si>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</si>
  <si>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</si>
  <si>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</si>
  <si>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</si>
  <si>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</si>
  <si>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</si>
  <si>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</si>
  <si>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</si>
  <si>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</si>
  <si>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</si>
  <si>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</si>
  <si>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</si>
  <si>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</si>
  <si>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</si>
  <si>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</si>
  <si>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</si>
  <si>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</si>
  <si>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</si>
  <si>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</si>
  <si>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</si>
  <si>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</si>
  <si>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</si>
  <si>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</si>
  <si>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</si>
  <si>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</si>
  <si>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</si>
  <si>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</si>
  <si>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</si>
  <si>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</si>
  <si>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</si>
  <si>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</si>
  <si>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</si>
  <si>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</si>
  <si>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</si>
  <si>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</si>
  <si>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</si>
  <si>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</si>
  <si>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</si>
  <si>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</si>
  <si>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</si>
  <si>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</si>
  <si>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</si>
  <si>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</si>
  <si>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</si>
  <si>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</si>
  <si>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</si>
  <si>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</si>
  <si>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</si>
  <si>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</si>
  <si>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</si>
  <si>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</si>
  <si>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</si>
  <si>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</si>
  <si>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</si>
  <si>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</si>
  <si>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</si>
  <si>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</si>
  <si>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</si>
  <si>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</si>
  <si>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</si>
  <si>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</si>
  <si>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</si>
  <si>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</si>
  <si>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</si>
  <si>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</si>
  <si>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</si>
  <si>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</si>
  <si>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</si>
  <si>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</si>
  <si>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沖縄県今帰仁村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</si>
  <si>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</si>
  <si>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</si>
  <si>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</si>
  <si>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</si>
  <si>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</si>
  <si>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</si>
  <si>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</si>
  <si>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</si>
  <si>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</si>
  <si>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</si>
  <si>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</si>
  <si>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</si>
  <si>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</si>
  <si>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</si>
  <si>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</si>
  <si>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</si>
  <si>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</si>
  <si>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</si>
  <si>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</si>
  <si>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</si>
  <si>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</si>
  <si>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</si>
  <si>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</si>
  <si>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</si>
  <si>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</si>
  <si>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</si>
  <si>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</si>
  <si>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</si>
  <si>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</si>
  <si>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</si>
  <si>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</si>
  <si>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</si>
  <si>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</si>
  <si>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</si>
  <si>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</si>
  <si>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</si>
  <si>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</si>
  <si>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</si>
  <si>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</si>
  <si>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</si>
  <si>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</si>
  <si>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</si>
  <si>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</si>
  <si>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</si>
  <si>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</si>
  <si>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</si>
  <si>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</si>
  <si>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</si>
  <si>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</si>
  <si>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</si>
  <si>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</si>
  <si>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</si>
  <si>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</si>
  <si>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</si>
  <si>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</si>
  <si>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</si>
  <si>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</si>
  <si>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</si>
  <si>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</si>
  <si>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</si>
  <si>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</si>
  <si>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</si>
  <si>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</si>
  <si>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</si>
  <si>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</si>
  <si>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</si>
  <si>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</si>
  <si>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</si>
  <si>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</si>
  <si>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</si>
  <si>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</si>
  <si>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</si>
  <si>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</si>
  <si>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</si>
  <si>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</si>
  <si>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</si>
  <si>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</si>
  <si>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</si>
  <si>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</si>
  <si>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</si>
  <si>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</si>
  <si>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</si>
  <si>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</si>
  <si>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</si>
  <si>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</si>
  <si>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</si>
  <si>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</si>
  <si>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</si>
  <si>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</si>
  <si>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</si>
  <si>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</si>
  <si>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</si>
  <si>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</si>
  <si>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</si>
  <si>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</si>
  <si>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</si>
  <si>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</si>
  <si>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</si>
  <si>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</si>
  <si>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</si>
  <si>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</si>
  <si>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</si>
  <si>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</si>
  <si>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</si>
  <si>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</si>
  <si>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</si>
  <si>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</si>
  <si>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</si>
  <si>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</si>
  <si>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</si>
  <si>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</si>
  <si>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</si>
  <si>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</si>
  <si>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</si>
  <si>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</si>
  <si>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</si>
  <si>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</si>
  <si>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</si>
  <si>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</si>
  <si>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</si>
  <si>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</si>
  <si>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</si>
  <si>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</si>
  <si>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</si>
  <si>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</si>
  <si>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</si>
  <si>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</si>
  <si>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</si>
  <si>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</si>
  <si>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</si>
  <si>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</si>
  <si>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</si>
  <si>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</si>
  <si>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</si>
  <si>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</si>
  <si>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</si>
  <si>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</si>
  <si>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</si>
  <si>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</si>
  <si>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</si>
  <si>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</si>
  <si>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</si>
  <si>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</si>
  <si>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</si>
  <si>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</si>
  <si>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</si>
  <si>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</si>
  <si>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</si>
  <si>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</si>
  <si>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</si>
  <si>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</si>
  <si>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</si>
  <si>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</si>
  <si>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</si>
  <si>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</si>
  <si>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</si>
  <si>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</si>
  <si>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</si>
  <si>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</si>
  <si>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</si>
  <si>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</si>
  <si>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</si>
  <si>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</si>
  <si>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</si>
  <si>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</si>
  <si>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</si>
  <si>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</si>
  <si>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</si>
  <si>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</si>
  <si>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</si>
  <si>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</si>
  <si>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</si>
  <si>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</si>
  <si>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3.06</t>
  </si>
  <si>
    <t>一般会計</t>
  </si>
  <si>
    <t>水道事業特別会計</t>
  </si>
  <si>
    <t>国民健康保険特別会計</t>
  </si>
  <si>
    <t>▲ 0.00</t>
  </si>
  <si>
    <t>後期高齢者医療特別会計</t>
  </si>
  <si>
    <t>その他会計（赤字）</t>
  </si>
  <si>
    <t>その他会計（黒字）</t>
  </si>
  <si>
    <t>R01</t>
    <phoneticPr fontId="5"/>
  </si>
  <si>
    <t>R02</t>
    <phoneticPr fontId="5"/>
  </si>
  <si>
    <t>R03</t>
    <phoneticPr fontId="5"/>
  </si>
  <si>
    <t>R04</t>
    <phoneticPr fontId="5"/>
  </si>
  <si>
    <t>R05</t>
    <phoneticPr fontId="5"/>
  </si>
  <si>
    <t>今帰仁村公共施設等総合管理基金</t>
  </si>
  <si>
    <t>今帰仁村うるおいと安らぎのむらづくり応援基金</t>
  </si>
  <si>
    <t>今帰仁村ふるさと基金</t>
  </si>
  <si>
    <t>今帰仁村職員退職手当基金</t>
  </si>
  <si>
    <t>今帰仁村福祉基金</t>
    <rPh sb="4" eb="6">
      <t>フクシ</t>
    </rPh>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</si>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</sst>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3" fillId="6" borderId="0" xfId="12" applyFont="1" applyFill="1">
      <alignment vertical="center"/>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4">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00000000-0005-0000-0000-000043000000}"/>
    <cellStyle name="標準 8" xfId="23" xr:uid="{00000000-0005-0000-0000-000044000000}"/>
    <cellStyle name="標準 9" xfId="21" xr:uid="{00000000-0005-0000-0000-000045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A0F3-481F-BD2D-1F8C930947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126036</c:v>
                </c:pt>
                <c:pt idx="1">
                  <c:v>122279</c:v>
                </c:pt>
                <c:pt idx="2">
                  <c:v>166671</c:v>
                </c:pt>
                <c:pt idx="3">
                  <c:v>167023</c:v>
                </c:pt>
                <c:pt idx="4">
                  <c:v>101630</c:v>
                </c:pt>
              </c:numCache>
            </c:numRef>
          </c:val>
          <c:smooth val="0"/>
          <c:extLst>
            <c:ext xmlns:c16="http://schemas.microsoft.com/office/drawing/2014/chart" uri="{C3380CC4-5D6E-409C-BE32-E72D297353CC}">
              <c16:uniqueId val="{00000001-A0F3-481F-BD2D-1F8C930947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7.82</c:v>
                </c:pt>
                <c:pt idx="1">
                  <c:v>10.02</c:v>
                </c:pt>
                <c:pt idx="2">
                  <c:v>19.78</c:v>
                </c:pt>
                <c:pt idx="3">
                  <c:v>24.42</c:v>
                </c:pt>
                <c:pt idx="4">
                  <c:v>16.32</c:v>
                </c:pt>
              </c:numCache>
            </c:numRef>
          </c:val>
          <c:extLst>
            <c:ext xmlns:c16="http://schemas.microsoft.com/office/drawing/2014/chart" uri="{C3380CC4-5D6E-409C-BE32-E72D297353CC}">
              <c16:uniqueId val="{00000000-52DB-4A90-B1D4-C600EFE1E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14.53</c:v>
                </c:pt>
                <c:pt idx="1">
                  <c:v>16.93</c:v>
                </c:pt>
                <c:pt idx="2">
                  <c:v>17.260000000000002</c:v>
                </c:pt>
                <c:pt idx="3">
                  <c:v>20.7</c:v>
                </c:pt>
                <c:pt idx="4">
                  <c:v>28.56</c:v>
                </c:pt>
              </c:numCache>
            </c:numRef>
          </c:val>
          <c:extLst>
            <c:ext xmlns:c16="http://schemas.microsoft.com/office/drawing/2014/chart" uri="{C3380CC4-5D6E-409C-BE32-E72D297353CC}">
              <c16:uniqueId val="{00000001-52DB-4A90-B1D4-C600EFE1E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5.7</c:v>
                </c:pt>
                <c:pt idx="2">
                  <c:v>12.32</c:v>
                </c:pt>
                <c:pt idx="3">
                  <c:v>7.38</c:v>
                </c:pt>
                <c:pt idx="4">
                  <c:v>7.0000000000000007E-2</c:v>
                </c:pt>
              </c:numCache>
            </c:numRef>
          </c:val>
          <c:smooth val="0"/>
          <c:extLst>
            <c:ext xmlns:c16="http://schemas.microsoft.com/office/drawing/2014/chart" uri="{C3380CC4-5D6E-409C-BE32-E72D297353CC}">
              <c16:uniqueId val="{00000002-52DB-4A90-B1D4-C600EFE1E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FC-4EEF-98DD-D4820B848A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FC-4EEF-98DD-D4820B848A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FC-4EEF-98DD-D4820B848A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FC-4EEF-98DD-D4820B848A3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3FC-4EEF-98DD-D4820B848A3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3FC-4EEF-98DD-D4820B848A3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0.06</c:v>
                </c:pt>
                <c:pt idx="4">
                  <c:v>#N/A</c:v>
                </c:pt>
                <c:pt idx="5">
                  <c:v>0.02</c:v>
                </c:pt>
                <c:pt idx="6">
                  <c:v>#N/A</c:v>
                </c:pt>
                <c:pt idx="7">
                  <c:v>0.01</c:v>
                </c:pt>
                <c:pt idx="8">
                  <c:v>#N/A</c:v>
                </c:pt>
                <c:pt idx="9">
                  <c:v>0.01</c:v>
                </c:pt>
              </c:numCache>
            </c:numRef>
          </c:val>
          <c:extLst>
            <c:ext xmlns:c16="http://schemas.microsoft.com/office/drawing/2014/chart" uri="{C3380CC4-5D6E-409C-BE32-E72D297353CC}">
              <c16:uniqueId val="{00000006-73FC-4EEF-98DD-D4820B848A3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0.54</c:v>
                </c:pt>
                <c:pt idx="4">
                  <c:v>#N/A</c:v>
                </c:pt>
                <c:pt idx="5">
                  <c:v>0.64</c:v>
                </c:pt>
                <c:pt idx="6">
                  <c:v>#N/A</c:v>
                </c:pt>
                <c:pt idx="7">
                  <c:v>0.83</c:v>
                </c:pt>
                <c:pt idx="8">
                  <c:v>#N/A</c:v>
                </c:pt>
                <c:pt idx="9">
                  <c:v>0.47</c:v>
                </c:pt>
              </c:numCache>
            </c:numRef>
          </c:val>
          <c:extLst>
            <c:ext xmlns:c16="http://schemas.microsoft.com/office/drawing/2014/chart" uri="{C3380CC4-5D6E-409C-BE32-E72D297353CC}">
              <c16:uniqueId val="{00000007-73FC-4EEF-98DD-D4820B848A3A}"/>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c:v>
                </c:pt>
                <c:pt idx="2">
                  <c:v>#N/A</c:v>
                </c:pt>
                <c:pt idx="3">
                  <c:v>2.88</c:v>
                </c:pt>
                <c:pt idx="4">
                  <c:v>#N/A</c:v>
                </c:pt>
                <c:pt idx="5">
                  <c:v>3.01</c:v>
                </c:pt>
                <c:pt idx="6">
                  <c:v>#N/A</c:v>
                </c:pt>
                <c:pt idx="7">
                  <c:v>4.04</c:v>
                </c:pt>
                <c:pt idx="8">
                  <c:v>#N/A</c:v>
                </c:pt>
                <c:pt idx="9">
                  <c:v>5.6</c:v>
                </c:pt>
              </c:numCache>
            </c:numRef>
          </c:val>
          <c:extLst>
            <c:ext xmlns:c16="http://schemas.microsoft.com/office/drawing/2014/chart" uri="{C3380CC4-5D6E-409C-BE32-E72D297353CC}">
              <c16:uniqueId val="{00000008-73FC-4EEF-98DD-D4820B848A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7.82</c:v>
                </c:pt>
                <c:pt idx="2">
                  <c:v>#N/A</c:v>
                </c:pt>
                <c:pt idx="3">
                  <c:v>10.01</c:v>
                </c:pt>
                <c:pt idx="4">
                  <c:v>#N/A</c:v>
                </c:pt>
                <c:pt idx="5">
                  <c:v>19.77</c:v>
                </c:pt>
                <c:pt idx="6">
                  <c:v>#N/A</c:v>
                </c:pt>
                <c:pt idx="7">
                  <c:v>24.41</c:v>
                </c:pt>
                <c:pt idx="8">
                  <c:v>#N/A</c:v>
                </c:pt>
                <c:pt idx="9">
                  <c:v>16.309999999999999</c:v>
                </c:pt>
              </c:numCache>
            </c:numRef>
          </c:val>
          <c:extLst>
            <c:ext xmlns:c16="http://schemas.microsoft.com/office/drawing/2014/chart" uri="{C3380CC4-5D6E-409C-BE32-E72D297353CC}">
              <c16:uniqueId val="{00000009-73FC-4EEF-98DD-D4820B848A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297</c:v>
                </c:pt>
                <c:pt idx="5">
                  <c:v>292</c:v>
                </c:pt>
                <c:pt idx="8">
                  <c:v>289</c:v>
                </c:pt>
                <c:pt idx="11">
                  <c:v>278</c:v>
                </c:pt>
                <c:pt idx="14">
                  <c:v>265</c:v>
                </c:pt>
              </c:numCache>
            </c:numRef>
          </c:val>
          <c:extLst>
            <c:ext xmlns:c16="http://schemas.microsoft.com/office/drawing/2014/chart" uri="{C3380CC4-5D6E-409C-BE32-E72D297353CC}">
              <c16:uniqueId val="{00000000-1368-4416-A1AC-1B7C165641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68-4416-A1AC-1B7C165641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1368-4416-A1AC-1B7C165641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82</c:v>
                </c:pt>
                <c:pt idx="3">
                  <c:v>79</c:v>
                </c:pt>
                <c:pt idx="6">
                  <c:v>82</c:v>
                </c:pt>
                <c:pt idx="9">
                  <c:v>72</c:v>
                </c:pt>
                <c:pt idx="12">
                  <c:v>55</c:v>
                </c:pt>
              </c:numCache>
            </c:numRef>
          </c:val>
          <c:extLst>
            <c:ext xmlns:c16="http://schemas.microsoft.com/office/drawing/2014/chart" uri="{C3380CC4-5D6E-409C-BE32-E72D297353CC}">
              <c16:uniqueId val="{00000003-1368-4416-A1AC-1B7C165641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76</c:v>
                </c:pt>
                <c:pt idx="3">
                  <c:v>64</c:v>
                </c:pt>
                <c:pt idx="6">
                  <c:v>62</c:v>
                </c:pt>
                <c:pt idx="9">
                  <c:v>59</c:v>
                </c:pt>
                <c:pt idx="12">
                  <c:v>56</c:v>
                </c:pt>
              </c:numCache>
            </c:numRef>
          </c:val>
          <c:extLst>
            <c:ext xmlns:c16="http://schemas.microsoft.com/office/drawing/2014/chart" uri="{C3380CC4-5D6E-409C-BE32-E72D297353CC}">
              <c16:uniqueId val="{00000004-1368-4416-A1AC-1B7C165641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68-4416-A1AC-1B7C165641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68-4416-A1AC-1B7C165641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384</c:v>
                </c:pt>
                <c:pt idx="3">
                  <c:v>364</c:v>
                </c:pt>
                <c:pt idx="6">
                  <c:v>353</c:v>
                </c:pt>
                <c:pt idx="9">
                  <c:v>361</c:v>
                </c:pt>
                <c:pt idx="12">
                  <c:v>377</c:v>
                </c:pt>
              </c:numCache>
            </c:numRef>
          </c:val>
          <c:extLst>
            <c:ext xmlns:c16="http://schemas.microsoft.com/office/drawing/2014/chart" uri="{C3380CC4-5D6E-409C-BE32-E72D297353CC}">
              <c16:uniqueId val="{00000007-1368-4416-A1AC-1B7C165641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256</c:v>
                </c:pt>
                <c:pt idx="2">
                  <c:v>#N/A</c:v>
                </c:pt>
                <c:pt idx="3">
                  <c:v>#N/A</c:v>
                </c:pt>
                <c:pt idx="4">
                  <c:v>226</c:v>
                </c:pt>
                <c:pt idx="5">
                  <c:v>#N/A</c:v>
                </c:pt>
                <c:pt idx="6">
                  <c:v>#N/A</c:v>
                </c:pt>
                <c:pt idx="7">
                  <c:v>219</c:v>
                </c:pt>
                <c:pt idx="8">
                  <c:v>#N/A</c:v>
                </c:pt>
                <c:pt idx="9">
                  <c:v>#N/A</c:v>
                </c:pt>
                <c:pt idx="10">
                  <c:v>225</c:v>
                </c:pt>
                <c:pt idx="11">
                  <c:v>#N/A</c:v>
                </c:pt>
                <c:pt idx="12">
                  <c:v>#N/A</c:v>
                </c:pt>
                <c:pt idx="13">
                  <c:v>234</c:v>
                </c:pt>
                <c:pt idx="14">
                  <c:v>#N/A</c:v>
                </c:pt>
              </c:numCache>
            </c:numRef>
          </c:val>
          <c:smooth val="0"/>
          <c:extLst>
            <c:ext xmlns:c16="http://schemas.microsoft.com/office/drawing/2014/chart" uri="{C3380CC4-5D6E-409C-BE32-E72D297353CC}">
              <c16:uniqueId val="{00000008-1368-4416-A1AC-1B7C165641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2855</c:v>
                </c:pt>
                <c:pt idx="5">
                  <c:v>2746</c:v>
                </c:pt>
                <c:pt idx="8">
                  <c:v>2915</c:v>
                </c:pt>
                <c:pt idx="11">
                  <c:v>2864</c:v>
                </c:pt>
                <c:pt idx="14">
                  <c:v>2822</c:v>
                </c:pt>
              </c:numCache>
            </c:numRef>
          </c:val>
          <c:extLst>
            <c:ext xmlns:c16="http://schemas.microsoft.com/office/drawing/2014/chart" uri="{C3380CC4-5D6E-409C-BE32-E72D297353CC}">
              <c16:uniqueId val="{00000000-BF8F-4AB6-8385-1AD2E89623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148</c:v>
                </c:pt>
                <c:pt idx="5">
                  <c:v>142</c:v>
                </c:pt>
                <c:pt idx="8">
                  <c:v>207</c:v>
                </c:pt>
                <c:pt idx="11">
                  <c:v>221</c:v>
                </c:pt>
                <c:pt idx="14">
                  <c:v>224</c:v>
                </c:pt>
              </c:numCache>
            </c:numRef>
          </c:val>
          <c:extLst>
            <c:ext xmlns:c16="http://schemas.microsoft.com/office/drawing/2014/chart" uri="{C3380CC4-5D6E-409C-BE32-E72D297353CC}">
              <c16:uniqueId val="{00000001-BF8F-4AB6-8385-1AD2E89623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1737</c:v>
                </c:pt>
                <c:pt idx="5">
                  <c:v>1867</c:v>
                </c:pt>
                <c:pt idx="8">
                  <c:v>1732</c:v>
                </c:pt>
                <c:pt idx="11">
                  <c:v>1722</c:v>
                </c:pt>
                <c:pt idx="14">
                  <c:v>2293</c:v>
                </c:pt>
              </c:numCache>
            </c:numRef>
          </c:val>
          <c:extLst>
            <c:ext xmlns:c16="http://schemas.microsoft.com/office/drawing/2014/chart" uri="{C3380CC4-5D6E-409C-BE32-E72D297353CC}">
              <c16:uniqueId val="{00000002-BF8F-4AB6-8385-1AD2E89623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F-4AB6-8385-1AD2E89623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F-4AB6-8385-1AD2E89623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F-4AB6-8385-1AD2E89623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c:v>
                </c:pt>
                <c:pt idx="3">
                  <c:v>126</c:v>
                </c:pt>
                <c:pt idx="6">
                  <c:v>23</c:v>
                </c:pt>
                <c:pt idx="9">
                  <c:v>55</c:v>
                </c:pt>
                <c:pt idx="12">
                  <c:v>15</c:v>
                </c:pt>
              </c:numCache>
            </c:numRef>
          </c:val>
          <c:extLst>
            <c:ext xmlns:c16="http://schemas.microsoft.com/office/drawing/2014/chart" uri="{C3380CC4-5D6E-409C-BE32-E72D297353CC}">
              <c16:uniqueId val="{00000006-BF8F-4AB6-8385-1AD2E89623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421</c:v>
                </c:pt>
                <c:pt idx="3">
                  <c:v>363</c:v>
                </c:pt>
                <c:pt idx="6">
                  <c:v>281</c:v>
                </c:pt>
                <c:pt idx="9">
                  <c:v>263</c:v>
                </c:pt>
                <c:pt idx="12">
                  <c:v>458</c:v>
                </c:pt>
              </c:numCache>
            </c:numRef>
          </c:val>
          <c:extLst>
            <c:ext xmlns:c16="http://schemas.microsoft.com/office/drawing/2014/chart" uri="{C3380CC4-5D6E-409C-BE32-E72D297353CC}">
              <c16:uniqueId val="{00000007-BF8F-4AB6-8385-1AD2E89623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940</c:v>
                </c:pt>
                <c:pt idx="3">
                  <c:v>1093</c:v>
                </c:pt>
                <c:pt idx="6">
                  <c:v>1158</c:v>
                </c:pt>
                <c:pt idx="9">
                  <c:v>856</c:v>
                </c:pt>
                <c:pt idx="12">
                  <c:v>848</c:v>
                </c:pt>
              </c:numCache>
            </c:numRef>
          </c:val>
          <c:extLst>
            <c:ext xmlns:c16="http://schemas.microsoft.com/office/drawing/2014/chart" uri="{C3380CC4-5D6E-409C-BE32-E72D297353CC}">
              <c16:uniqueId val="{00000008-BF8F-4AB6-8385-1AD2E89623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58</c:v>
                </c:pt>
                <c:pt idx="3">
                  <c:v>34</c:v>
                </c:pt>
                <c:pt idx="6">
                  <c:v>23</c:v>
                </c:pt>
                <c:pt idx="9">
                  <c:v>11</c:v>
                </c:pt>
                <c:pt idx="12">
                  <c:v>11</c:v>
                </c:pt>
              </c:numCache>
            </c:numRef>
          </c:val>
          <c:extLst>
            <c:ext xmlns:c16="http://schemas.microsoft.com/office/drawing/2014/chart" uri="{C3380CC4-5D6E-409C-BE32-E72D297353CC}">
              <c16:uniqueId val="{00000009-BF8F-4AB6-8385-1AD2E89623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2977</c:v>
                </c:pt>
                <c:pt idx="3">
                  <c:v>2911</c:v>
                </c:pt>
                <c:pt idx="6">
                  <c:v>3430</c:v>
                </c:pt>
                <c:pt idx="9">
                  <c:v>4001</c:v>
                </c:pt>
                <c:pt idx="12">
                  <c:v>4014</c:v>
                </c:pt>
              </c:numCache>
            </c:numRef>
          </c:val>
          <c:extLst>
            <c:ext xmlns:c16="http://schemas.microsoft.com/office/drawing/2014/chart" uri="{C3380CC4-5D6E-409C-BE32-E72D297353CC}">
              <c16:uniqueId val="{0000000A-BF8F-4AB6-8385-1AD2E89623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61</c:v>
                </c:pt>
                <c:pt idx="8">
                  <c:v>#N/A</c:v>
                </c:pt>
                <c:pt idx="9">
                  <c:v>#N/A</c:v>
                </c:pt>
                <c:pt idx="10">
                  <c:v>377</c:v>
                </c:pt>
                <c:pt idx="11">
                  <c:v>#N/A</c:v>
                </c:pt>
                <c:pt idx="12">
                  <c:v>#N/A</c:v>
                </c:pt>
                <c:pt idx="13">
                  <c:v>8</c:v>
                </c:pt>
                <c:pt idx="14">
                  <c:v>#N/A</c:v>
                </c:pt>
              </c:numCache>
            </c:numRef>
          </c:val>
          <c:smooth val="0"/>
          <c:extLst>
            <c:ext xmlns:c16="http://schemas.microsoft.com/office/drawing/2014/chart" uri="{C3380CC4-5D6E-409C-BE32-E72D297353CC}">
              <c16:uniqueId val="{0000000B-BF8F-4AB6-8385-1AD2E89623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587</c:v>
                </c:pt>
                <c:pt idx="1">
                  <c:v>690</c:v>
                </c:pt>
                <c:pt idx="2">
                  <c:v>959</c:v>
                </c:pt>
              </c:numCache>
            </c:numRef>
          </c:val>
          <c:extLst>
            <c:ext xmlns:c16="http://schemas.microsoft.com/office/drawing/2014/chart" uri="{C3380CC4-5D6E-409C-BE32-E72D297353CC}">
              <c16:uniqueId val="{00000000-022F-42F0-925B-8D00A731EE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c:v>
                </c:pt>
                <c:pt idx="1">
                  <c:v>46</c:v>
                </c:pt>
                <c:pt idx="2">
                  <c:v>52</c:v>
                </c:pt>
              </c:numCache>
            </c:numRef>
          </c:val>
          <c:extLst>
            <c:ext xmlns:c16="http://schemas.microsoft.com/office/drawing/2014/chart" uri="{C3380CC4-5D6E-409C-BE32-E72D297353CC}">
              <c16:uniqueId val="{00000001-022F-42F0-925B-8D00A731EE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1110</c:v>
                </c:pt>
                <c:pt idx="1">
                  <c:v>985</c:v>
                </c:pt>
                <c:pt idx="2">
                  <c:v>1281</c:v>
                </c:pt>
              </c:numCache>
            </c:numRef>
          </c:val>
          <c:extLst>
            <c:ext xmlns:c16="http://schemas.microsoft.com/office/drawing/2014/chart" uri="{C3380CC4-5D6E-409C-BE32-E72D297353CC}">
              <c16:uniqueId val="{00000002-022F-42F0-925B-8D00A731EE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
9,202
39.94
8,808,823
8,084,645
548,146
3,359,329
4,014,030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前年度と変わらぬ値となっており、類似団体平均値と僅差だが、沖縄県平均、全国平均とは依然として格差があり、財政基盤の脆弱状態にある。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年度策定の総合計画に基づき、「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持続可能な</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むら」を目標に適正な予算配分、徹底した事業の見直し等を行い、今後財政基盤の強化を図る。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　</a:t>
          </a:r>
        </a:p>
        <a:p>
          <a:r>
            <a:rPr kumimoji="1" lang="ja-JP" altLang="en-US" sz="1300">
              <a:latin typeface="ＭＳ Ｐゴシック" panose="020B0600070205080204" pitchFamily="50" charset="-128"/>
              <a:ea typeface="ＭＳ Ｐゴシック" panose="020B0600070205080204" pitchFamily="50" charset="-128"/>
            </a:rPr>
            <a:t>要因として、分母となる経常一般財源は、固定資産税等地方税がの増により分母が</a:t>
          </a:r>
          <a:r>
            <a:rPr kumimoji="1" lang="en-US" altLang="ja-JP" sz="1300">
              <a:latin typeface="ＭＳ Ｐゴシック" panose="020B0600070205080204" pitchFamily="50" charset="-128"/>
              <a:ea typeface="ＭＳ Ｐゴシック" panose="020B0600070205080204" pitchFamily="50" charset="-128"/>
            </a:rPr>
            <a:t>6,535</a:t>
          </a:r>
          <a:r>
            <a:rPr kumimoji="1" lang="ja-JP" altLang="en-US" sz="1300">
              <a:latin typeface="ＭＳ Ｐゴシック" panose="020B0600070205080204" pitchFamily="50" charset="-128"/>
              <a:ea typeface="ＭＳ Ｐゴシック" panose="020B0600070205080204" pitchFamily="50" charset="-128"/>
            </a:rPr>
            <a:t>千円の増加に対し、分子となる経常一般財源の経費は主に福祉行政及び特別会計操出金等により</a:t>
          </a:r>
          <a:r>
            <a:rPr kumimoji="1" lang="en-US" altLang="ja-JP" sz="1300">
              <a:latin typeface="ＭＳ Ｐゴシック" panose="020B0600070205080204" pitchFamily="50" charset="-128"/>
              <a:ea typeface="ＭＳ Ｐゴシック" panose="020B0600070205080204" pitchFamily="50" charset="-128"/>
            </a:rPr>
            <a:t>42,872</a:t>
          </a:r>
          <a:r>
            <a:rPr kumimoji="1" lang="ja-JP" altLang="en-US" sz="1300">
              <a:latin typeface="ＭＳ Ｐゴシック" panose="020B0600070205080204" pitchFamily="50" charset="-128"/>
              <a:ea typeface="ＭＳ Ｐゴシック" panose="020B0600070205080204" pitchFamily="50" charset="-128"/>
            </a:rPr>
            <a:t>千円増となった。結果経常収支比率は増加した。</a:t>
          </a:r>
        </a:p>
        <a:p>
          <a:r>
            <a:rPr kumimoji="1" lang="ja-JP" altLang="en-US" sz="1300">
              <a:latin typeface="ＭＳ Ｐゴシック" panose="020B0600070205080204" pitchFamily="50" charset="-128"/>
              <a:ea typeface="ＭＳ Ｐゴシック" panose="020B0600070205080204" pitchFamily="50" charset="-128"/>
            </a:rPr>
            <a:t>　事業の見直し等を行い、今後経常経費の削減に努める。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1016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7783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35583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62</xdr:row>
      <xdr:rowOff>25146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35583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65</xdr:row>
      <xdr:rowOff>99568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55046"/>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類似団体平均値より下回っているが、前年度より</a:t>
          </a:r>
          <a:r>
            <a:rPr kumimoji="1" lang="en-US" altLang="ja-JP" sz="1300">
              <a:latin typeface="ＭＳ Ｐゴシック" panose="020B0600070205080204" pitchFamily="50" charset="-128"/>
              <a:ea typeface="ＭＳ Ｐゴシック" panose="020B0600070205080204" pitchFamily="50" charset="-128"/>
            </a:rPr>
            <a:t>4,722</a:t>
          </a:r>
          <a:r>
            <a:rPr kumimoji="1" lang="ja-JP" altLang="en-US" sz="1300">
              <a:latin typeface="ＭＳ Ｐゴシック" panose="020B0600070205080204" pitchFamily="50" charset="-128"/>
              <a:ea typeface="ＭＳ Ｐゴシック" panose="020B0600070205080204" pitchFamily="50" charset="-128"/>
            </a:rPr>
            <a:t>千円減少しており、沖縄県平均、全国平均を上回っている状況にある。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増額要因として、人事院勧告に伴う給与改定により人件費が</a:t>
          </a:r>
          <a:r>
            <a:rPr kumimoji="1" lang="en-US" altLang="ja-JP" sz="1300">
              <a:latin typeface="ＭＳ Ｐゴシック" panose="020B0600070205080204" pitchFamily="50" charset="-128"/>
              <a:ea typeface="ＭＳ Ｐゴシック" panose="020B0600070205080204" pitchFamily="50" charset="-128"/>
            </a:rPr>
            <a:t>32,395</a:t>
          </a:r>
          <a:r>
            <a:rPr kumimoji="1" lang="ja-JP" altLang="en-US" sz="1300">
              <a:latin typeface="ＭＳ Ｐゴシック" panose="020B0600070205080204" pitchFamily="50" charset="-128"/>
              <a:ea typeface="ＭＳ Ｐゴシック" panose="020B0600070205080204" pitchFamily="50" charset="-128"/>
            </a:rPr>
            <a:t>千円増額となったが、新庁舎備品等移設及び購入費 </a:t>
          </a:r>
          <a:r>
            <a:rPr kumimoji="1" lang="en-US" altLang="ja-JP" sz="1300">
              <a:latin typeface="ＭＳ Ｐゴシック" panose="020B0600070205080204" pitchFamily="50" charset="-128"/>
              <a:ea typeface="ＭＳ Ｐゴシック" panose="020B0600070205080204" pitchFamily="50" charset="-128"/>
            </a:rPr>
            <a:t>137,544</a:t>
          </a:r>
          <a:r>
            <a:rPr kumimoji="1" lang="ja-JP" altLang="en-US" sz="1300">
              <a:latin typeface="ＭＳ Ｐゴシック" panose="020B0600070205080204" pitchFamily="50" charset="-128"/>
              <a:ea typeface="ＭＳ Ｐゴシック" panose="020B0600070205080204" pitchFamily="50" charset="-128"/>
            </a:rPr>
            <a:t>（皆減）の減によるものである。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158158</xdr:rowOff>
    </xdr:from>
    <xdr:to>
      <xdr:col>23</xdr:col>
      <xdr:colOff>133350</xdr:colOff>
      <xdr:row>82</xdr:row>
      <xdr:rowOff>2986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45608"/>
          <a:ext cx="8382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60914</xdr:rowOff>
    </xdr:from>
    <xdr:to>
      <xdr:col>19</xdr:col>
      <xdr:colOff>133350</xdr:colOff>
      <xdr:row>82</xdr:row>
      <xdr:rowOff>2986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8364"/>
          <a:ext cx="889000" cy="1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42424</xdr:rowOff>
    </xdr:from>
    <xdr:to>
      <xdr:col>15</xdr:col>
      <xdr:colOff>82550</xdr:colOff>
      <xdr:row>81</xdr:row>
      <xdr:rowOff>60914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9874"/>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142411</xdr:rowOff>
    </xdr:from>
    <xdr:to>
      <xdr:col>11</xdr:col>
      <xdr:colOff>31750</xdr:colOff>
      <xdr:row>81</xdr:row>
      <xdr:rowOff>42424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58411"/>
          <a:ext cx="8890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107358</xdr:rowOff>
    </xdr:from>
    <xdr:to>
      <xdr:col>23</xdr:col>
      <xdr:colOff>184150</xdr:colOff>
      <xdr:row>82</xdr:row>
      <xdr:rowOff>37508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9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123885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3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123636</xdr:rowOff>
    </xdr:from>
    <xdr:to>
      <xdr:col>19</xdr:col>
      <xdr:colOff>184150</xdr:colOff>
      <xdr:row>82</xdr:row>
      <xdr:rowOff>53786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63963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10114</xdr:rowOff>
    </xdr:from>
    <xdr:to>
      <xdr:col>15</xdr:col>
      <xdr:colOff>133350</xdr:colOff>
      <xdr:row>81</xdr:row>
      <xdr:rowOff>111714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163074</xdr:rowOff>
    </xdr:from>
    <xdr:to>
      <xdr:col>11</xdr:col>
      <xdr:colOff>82550</xdr:colOff>
      <xdr:row>81</xdr:row>
      <xdr:rowOff>93224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103401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4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91611</xdr:rowOff>
    </xdr:from>
    <xdr:to>
      <xdr:col>7</xdr:col>
      <xdr:colOff>31750</xdr:colOff>
      <xdr:row>81</xdr:row>
      <xdr:rowOff>21761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31938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人事院勧告に伴う給与改定で若年層の給与引き上げにより、前年度より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類似団体平均値、全国市町村平均値と比較すると低い傾向にあるが、今後も類似団体の動向に注視し、給与の適正化に努める。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138289</xdr:rowOff>
    </xdr:from>
    <xdr:to>
      <xdr:col>81</xdr:col>
      <xdr:colOff>44450</xdr:colOff>
      <xdr:row>81</xdr:row>
      <xdr:rowOff>100895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8542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138289</xdr:rowOff>
    </xdr:from>
    <xdr:to>
      <xdr:col>77</xdr:col>
      <xdr:colOff>44450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38542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114300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114300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50095</xdr:rowOff>
    </xdr:from>
    <xdr:to>
      <xdr:col>81</xdr:col>
      <xdr:colOff>95250</xdr:colOff>
      <xdr:row>81</xdr:row>
      <xdr:rowOff>151695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66622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87489</xdr:rowOff>
    </xdr:from>
    <xdr:to>
      <xdr:col>77</xdr:col>
      <xdr:colOff>95250</xdr:colOff>
      <xdr:row>81</xdr:row>
      <xdr:rowOff>17639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27816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57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人口の減少に伴い、人口当たりの職員数は今年度増加しており、類似団体平均値を下回っているが、沖縄県平均、全国平均を上回っている状況にある。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住民からの多様な行政サービスのニーズに応えるために効率的な業務運営を目指し、組織的に検討を行う必要がある。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50140</xdr:rowOff>
    </xdr:from>
    <xdr:to>
      <xdr:col>81</xdr:col>
      <xdr:colOff>44450</xdr:colOff>
      <xdr:row>59</xdr:row>
      <xdr:rowOff>70409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65690"/>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49657</xdr:rowOff>
    </xdr:from>
    <xdr:to>
      <xdr:col>77</xdr:col>
      <xdr:colOff>44450</xdr:colOff>
      <xdr:row>59</xdr:row>
      <xdr:rowOff>50140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6520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49657</xdr:rowOff>
    </xdr:from>
    <xdr:to>
      <xdr:col>72</xdr:col>
      <xdr:colOff>203200</xdr:colOff>
      <xdr:row>59</xdr:row>
      <xdr:rowOff>52553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1652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35179</xdr:rowOff>
    </xdr:from>
    <xdr:to>
      <xdr:col>68</xdr:col>
      <xdr:colOff>152400</xdr:colOff>
      <xdr:row>59</xdr:row>
      <xdr:rowOff>52553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5072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19609</xdr:rowOff>
    </xdr:from>
    <xdr:to>
      <xdr:col>81</xdr:col>
      <xdr:colOff>95250</xdr:colOff>
      <xdr:row>59</xdr:row>
      <xdr:rowOff>121209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112336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170790</xdr:rowOff>
    </xdr:from>
    <xdr:to>
      <xdr:col>77</xdr:col>
      <xdr:colOff>95250</xdr:colOff>
      <xdr:row>59</xdr:row>
      <xdr:rowOff>100940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111117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8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170307</xdr:rowOff>
    </xdr:from>
    <xdr:to>
      <xdr:col>73</xdr:col>
      <xdr:colOff>44450</xdr:colOff>
      <xdr:row>59</xdr:row>
      <xdr:rowOff>100457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110634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1753</xdr:rowOff>
    </xdr:from>
    <xdr:to>
      <xdr:col>68</xdr:col>
      <xdr:colOff>203200</xdr:colOff>
      <xdr:row>59</xdr:row>
      <xdr:rowOff>103353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113530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155829</xdr:rowOff>
    </xdr:from>
    <xdr:to>
      <xdr:col>64</xdr:col>
      <xdr:colOff>152400</xdr:colOff>
      <xdr:row>59</xdr:row>
      <xdr:rowOff>85979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96156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ポイント減で年々減少傾向にある。しかし県平均及び全国平均を上回っている状況にある。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将来負担額の減少により単年度実質公債費比率が令和２年度</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％に対し令和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7.56</a:t>
          </a:r>
          <a:r>
            <a:rPr kumimoji="1" lang="ja-JP" altLang="en-US" sz="1300">
              <a:latin typeface="ＭＳ Ｐゴシック" panose="020B0600070205080204" pitchFamily="50" charset="-128"/>
              <a:ea typeface="ＭＳ Ｐゴシック" panose="020B0600070205080204" pitchFamily="50" charset="-128"/>
            </a:rPr>
            <a:t>％となったことにより３か年平均の比率が減少した。</a:t>
          </a:r>
        </a:p>
        <a:p>
          <a:r>
            <a:rPr kumimoji="1" lang="ja-JP" altLang="en-US" sz="1300">
              <a:latin typeface="ＭＳ Ｐゴシック" panose="020B0600070205080204" pitchFamily="50" charset="-128"/>
              <a:ea typeface="ＭＳ Ｐゴシック" panose="020B0600070205080204" pitchFamily="50" charset="-128"/>
            </a:rPr>
            <a:t>　今後大型事業による起債額が増えることから増加が見込まれる。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89323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678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86783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令和５年度において基金積立の増額により将来負担率を算定する数式において分子の要素である充当可能財源が増額、さらに分母となる算入公債額が減少したことが要因となり、前年比</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ポイント減の将来負担比率となった。</a:t>
          </a:r>
        </a:p>
        <a:p>
          <a:r>
            <a:rPr kumimoji="1" lang="ja-JP" altLang="en-US" sz="1300">
              <a:latin typeface="ＭＳ Ｐゴシック" panose="020B0600070205080204" pitchFamily="50" charset="-128"/>
              <a:ea typeface="ＭＳ Ｐゴシック" panose="020B0600070205080204" pitchFamily="50" charset="-128"/>
            </a:rPr>
            <a:t>　今後、小学校校舎建設等大型事業が予定されており地方債の増額等見込まれるが、地方債の新規発行抑制や充当可能基金積立金増に努める必要がある。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86662</xdr:rowOff>
    </xdr:from>
    <xdr:to>
      <xdr:col>81</xdr:col>
      <xdr:colOff>44450</xdr:colOff>
      <xdr:row>14</xdr:row>
      <xdr:rowOff>53098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1551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106196</xdr:rowOff>
    </xdr:from>
    <xdr:to>
      <xdr:col>77</xdr:col>
      <xdr:colOff>44450</xdr:colOff>
      <xdr:row>14</xdr:row>
      <xdr:rowOff>53098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335046"/>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35862</xdr:rowOff>
    </xdr:from>
    <xdr:to>
      <xdr:col>81</xdr:col>
      <xdr:colOff>95250</xdr:colOff>
      <xdr:row>13</xdr:row>
      <xdr:rowOff>137462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7939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3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xdr:rowOff>
    </xdr:from>
    <xdr:to>
      <xdr:col>77</xdr:col>
      <xdr:colOff>95250</xdr:colOff>
      <xdr:row>14</xdr:row>
      <xdr:rowOff>103898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88675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8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55396</xdr:rowOff>
    </xdr:from>
    <xdr:to>
      <xdr:col>73</xdr:col>
      <xdr:colOff>44450</xdr:colOff>
      <xdr:row>13</xdr:row>
      <xdr:rowOff>156996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141773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
9,202
39.94
8,808,823
8,084,645
548,146
3,359,329
4,014,030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人件費は類似団体平均値、沖縄県平均値及び全国平均値より高い値を示している。</a:t>
          </a:r>
        </a:p>
        <a:p>
          <a:r>
            <a:rPr kumimoji="1" lang="ja-JP" altLang="en-US" sz="1250">
              <a:latin typeface="ＭＳ Ｐゴシック" panose="020B0600070205080204" pitchFamily="50" charset="-128"/>
              <a:ea typeface="ＭＳ Ｐゴシック" panose="020B0600070205080204" pitchFamily="50" charset="-128"/>
            </a:rPr>
            <a:t>　沖縄振興特別推進交付金事業等ソフト事業において会計年度任用職員を直接雇用していること、また認定保育園を含む直営の保育所が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カ所あることから多額の人件費が発生しており、さらに人事院勧告に伴う若年層の給与改定等により人件費</a:t>
          </a:r>
          <a:r>
            <a:rPr kumimoji="1" lang="en-US" altLang="ja-JP" sz="1250">
              <a:latin typeface="ＭＳ Ｐゴシック" panose="020B0600070205080204" pitchFamily="50" charset="-128"/>
              <a:ea typeface="ＭＳ Ｐゴシック" panose="020B0600070205080204" pitchFamily="50" charset="-128"/>
            </a:rPr>
            <a:t>32,395</a:t>
          </a:r>
          <a:r>
            <a:rPr kumimoji="1" lang="ja-JP" altLang="en-US" sz="1250">
              <a:latin typeface="ＭＳ Ｐゴシック" panose="020B0600070205080204" pitchFamily="50" charset="-128"/>
              <a:ea typeface="ＭＳ Ｐゴシック" panose="020B0600070205080204" pitchFamily="50" charset="-128"/>
            </a:rPr>
            <a:t>千円、比率で</a:t>
          </a:r>
          <a:r>
            <a:rPr kumimoji="1" lang="en-US" altLang="ja-JP" sz="1250">
              <a:latin typeface="ＭＳ Ｐゴシック" panose="020B0600070205080204" pitchFamily="50" charset="-128"/>
              <a:ea typeface="ＭＳ Ｐゴシック" panose="020B0600070205080204" pitchFamily="50" charset="-128"/>
            </a:rPr>
            <a:t>2.3</a:t>
          </a:r>
          <a:r>
            <a:rPr kumimoji="1" lang="ja-JP" altLang="en-US" sz="1250">
              <a:latin typeface="ＭＳ Ｐゴシック" panose="020B0600070205080204" pitchFamily="50" charset="-128"/>
              <a:ea typeface="ＭＳ Ｐゴシック" panose="020B0600070205080204" pitchFamily="50" charset="-128"/>
            </a:rPr>
            <a:t>ポイント増となった。</a:t>
          </a:r>
        </a:p>
        <a:p>
          <a:r>
            <a:rPr kumimoji="1" lang="ja-JP" altLang="en-US" sz="1250">
              <a:latin typeface="ＭＳ Ｐゴシック" panose="020B0600070205080204" pitchFamily="50" charset="-128"/>
              <a:ea typeface="ＭＳ Ｐゴシック" panose="020B0600070205080204" pitchFamily="50" charset="-128"/>
            </a:rPr>
            <a:t>　令和７年度からは包括業務委託を予定しており、外部委託することで人件費は減少する見込みである。　</a:t>
          </a:r>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8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3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58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物件費は類似団体平均値、沖縄県平均値及び全国平均値より低い値を示しているものの、前年比で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これは新庁舎備品等移設及び購入費</a:t>
          </a:r>
          <a:r>
            <a:rPr kumimoji="1" lang="en-US" altLang="ja-JP" sz="1300">
              <a:latin typeface="ＭＳ Ｐゴシック" panose="020B0600070205080204" pitchFamily="50" charset="-128"/>
              <a:ea typeface="ＭＳ Ｐゴシック" panose="020B0600070205080204" pitchFamily="50" charset="-128"/>
            </a:rPr>
            <a:t>137,544</a:t>
          </a:r>
          <a:r>
            <a:rPr kumimoji="1" lang="ja-JP" altLang="en-US" sz="1300">
              <a:latin typeface="ＭＳ Ｐゴシック" panose="020B0600070205080204" pitchFamily="50" charset="-128"/>
              <a:ea typeface="ＭＳ Ｐゴシック" panose="020B0600070205080204" pitchFamily="50" charset="-128"/>
            </a:rPr>
            <a:t>千円（皆減）等が要因となっている。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7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13</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6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130810</xdr:rowOff>
    </xdr:from>
    <xdr:to>
      <xdr:col>78</xdr:col>
      <xdr:colOff>69850</xdr:colOff>
      <xdr:row>13</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5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14</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5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xdr:rowOff>
    </xdr:from>
    <xdr:to>
      <xdr:col>74</xdr:col>
      <xdr:colOff>31750</xdr:colOff>
      <xdr:row>16</xdr:row>
      <xdr:rowOff>116840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20</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35860"/>
          <a:ext cx="8890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80010</xdr:rowOff>
    </xdr:from>
    <xdr:to>
      <xdr:col>74</xdr:col>
      <xdr:colOff>31750</xdr:colOff>
      <xdr:row>14</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140970</xdr:rowOff>
    </xdr:from>
    <xdr:to>
      <xdr:col>65</xdr:col>
      <xdr:colOff>53975</xdr:colOff>
      <xdr:row>20</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扶助費は、類似団体平均値を上回るものの、沖縄県平均値、全国平均値を下回っている。</a:t>
          </a:r>
        </a:p>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ポイント減、決算額では非課税世帯に対する給付金等地方創生臨時交付金事業が</a:t>
          </a:r>
          <a:r>
            <a:rPr kumimoji="1" lang="en-US" altLang="ja-JP" sz="1300">
              <a:latin typeface="ＭＳ Ｐゴシック" panose="020B0600070205080204" pitchFamily="50" charset="-128"/>
              <a:ea typeface="ＭＳ Ｐゴシック" panose="020B0600070205080204" pitchFamily="50" charset="-128"/>
            </a:rPr>
            <a:t>248,696</a:t>
          </a:r>
          <a:r>
            <a:rPr kumimoji="1" lang="ja-JP" altLang="en-US" sz="1300">
              <a:latin typeface="ＭＳ Ｐゴシック" panose="020B0600070205080204" pitchFamily="50" charset="-128"/>
              <a:ea typeface="ＭＳ Ｐゴシック" panose="020B0600070205080204" pitchFamily="50" charset="-128"/>
            </a:rPr>
            <a:t>千円の減となっている。</a:t>
          </a:r>
        </a:p>
        <a:p>
          <a:r>
            <a:rPr kumimoji="1" lang="ja-JP" altLang="en-US" sz="1300">
              <a:latin typeface="ＭＳ Ｐゴシック" panose="020B0600070205080204" pitchFamily="50" charset="-128"/>
              <a:ea typeface="ＭＳ Ｐゴシック" panose="020B0600070205080204" pitchFamily="50" charset="-128"/>
            </a:rPr>
            <a:t>　しかし障害福祉や高齢者福祉等のニーズは前年と変わらず高い状況にあり、今後扶助費の割合は伸びていくと見込まれる。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ポイントの増で、類似団体平均値、沖縄県平均を上回っているものの、全国平均を下回っている。</a:t>
          </a:r>
        </a:p>
        <a:p>
          <a:r>
            <a:rPr kumimoji="1" lang="ja-JP" altLang="en-US" sz="1300">
              <a:latin typeface="ＭＳ Ｐゴシック" panose="020B0600070205080204" pitchFamily="50" charset="-128"/>
              <a:ea typeface="ＭＳ Ｐゴシック" panose="020B0600070205080204" pitchFamily="50" charset="-128"/>
            </a:rPr>
            <a:t>　主な要因は、国民健康保険特別会計への繰出金が前年比</a:t>
          </a:r>
          <a:r>
            <a:rPr kumimoji="1" lang="en-US" altLang="ja-JP" sz="1300">
              <a:latin typeface="ＭＳ Ｐゴシック" panose="020B0600070205080204" pitchFamily="50" charset="-128"/>
              <a:ea typeface="ＭＳ Ｐゴシック" panose="020B0600070205080204" pitchFamily="50" charset="-128"/>
            </a:rPr>
            <a:t>48,398</a:t>
          </a:r>
          <a:r>
            <a:rPr kumimoji="1" lang="ja-JP" altLang="en-US" sz="1300">
              <a:latin typeface="ＭＳ Ｐゴシック" panose="020B0600070205080204" pitchFamily="50" charset="-128"/>
              <a:ea typeface="ＭＳ Ｐゴシック" panose="020B0600070205080204" pitchFamily="50" charset="-128"/>
            </a:rPr>
            <a:t>千円増加したことによるもの。</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94996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50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49276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72136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27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733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16273</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ポイント減少、主な要因は地方創生臨時交付金事業（前年度繰越事業を含む）等の</a:t>
          </a:r>
          <a:r>
            <a:rPr kumimoji="1" lang="en-US" altLang="ja-JP" sz="1300">
              <a:latin typeface="ＭＳ Ｐゴシック" panose="020B0600070205080204" pitchFamily="50" charset="-128"/>
              <a:ea typeface="ＭＳ Ｐゴシック" panose="020B0600070205080204" pitchFamily="50" charset="-128"/>
            </a:rPr>
            <a:t>140,515</a:t>
          </a:r>
          <a:r>
            <a:rPr kumimoji="1" lang="ja-JP" altLang="en-US" sz="1300">
              <a:latin typeface="ＭＳ Ｐゴシック" panose="020B0600070205080204" pitchFamily="50" charset="-128"/>
              <a:ea typeface="ＭＳ Ｐゴシック" panose="020B0600070205080204" pitchFamily="50" charset="-128"/>
            </a:rPr>
            <a:t>千円の減によるものである。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317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53865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公債費は、類似団地平均値、沖縄県平均値及び全国平均値を下回る値であるものの、昨年度比で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ポイント増加している。新庁舎建設事業の償還で、</a:t>
          </a:r>
          <a:r>
            <a:rPr kumimoji="1" lang="en-US" altLang="ja-JP" sz="1300">
              <a:latin typeface="ＭＳ Ｐゴシック" panose="020B0600070205080204" pitchFamily="50" charset="-128"/>
              <a:ea typeface="ＭＳ Ｐゴシック" panose="020B0600070205080204" pitchFamily="50" charset="-128"/>
            </a:rPr>
            <a:t>17,701</a:t>
          </a:r>
          <a:r>
            <a:rPr kumimoji="1" lang="ja-JP" altLang="en-US" sz="1300">
              <a:latin typeface="ＭＳ Ｐゴシック" panose="020B0600070205080204" pitchFamily="50" charset="-128"/>
              <a:ea typeface="ＭＳ Ｐゴシック" panose="020B0600070205080204" pitchFamily="50" charset="-128"/>
            </a:rPr>
            <a:t>千円増となったことが主な要因となっている。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今後も小学校建設事業等予定されているため、新規地方債の発行については、事業を厳選し、公債費を抑制に努める必要がある。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019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43180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86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866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123190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104157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公債費以外は類似団体平均値を上回っているものの、沖縄県平均及び全国平均を下回っている。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主な要因は、人件費や操出金等の増加が挙げられる。</a:t>
          </a:r>
        </a:p>
        <a:p>
          <a:r>
            <a:rPr kumimoji="1" lang="ja-JP" altLang="en-US" sz="1300">
              <a:latin typeface="ＭＳ Ｐゴシック" panose="020B0600070205080204" pitchFamily="50" charset="-128"/>
              <a:ea typeface="ＭＳ Ｐゴシック" panose="020B0600070205080204" pitchFamily="50" charset="-128"/>
            </a:rPr>
            <a:t>　今後も必要経費の見直しを行い、物価高騰等により厳しい状況ではあるが、経常経費削減に努める。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49276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52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8600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86002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79</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84048"/>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142003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57421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89425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101912</xdr:rowOff>
    </xdr:from>
    <xdr:to>
      <xdr:col>29</xdr:col>
      <xdr:colOff>127000</xdr:colOff>
      <xdr:row>18</xdr:row>
      <xdr:rowOff>123199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5637"/>
          <a:ext cx="647700" cy="21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123199</xdr:rowOff>
    </xdr:from>
    <xdr:to>
      <xdr:col>26</xdr:col>
      <xdr:colOff>50800</xdr:colOff>
      <xdr:row>18</xdr:row>
      <xdr:rowOff>151957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6924"/>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151957</xdr:rowOff>
    </xdr:from>
    <xdr:to>
      <xdr:col>22</xdr:col>
      <xdr:colOff>114300</xdr:colOff>
      <xdr:row>19</xdr:row>
      <xdr:rowOff>12150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5682"/>
          <a:ext cx="698500" cy="3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12150</xdr:rowOff>
    </xdr:from>
    <xdr:to>
      <xdr:col>18</xdr:col>
      <xdr:colOff>177800</xdr:colOff>
      <xdr:row>19</xdr:row>
      <xdr:rowOff>26780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7325"/>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51112</xdr:rowOff>
    </xdr:from>
    <xdr:to>
      <xdr:col>29</xdr:col>
      <xdr:colOff>177800</xdr:colOff>
      <xdr:row>18</xdr:row>
      <xdr:rowOff>152712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23189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72399</xdr:rowOff>
    </xdr:from>
    <xdr:to>
      <xdr:col>26</xdr:col>
      <xdr:colOff>101600</xdr:colOff>
      <xdr:row>19</xdr:row>
      <xdr:rowOff>2549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158776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9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101157</xdr:rowOff>
    </xdr:from>
    <xdr:to>
      <xdr:col>22</xdr:col>
      <xdr:colOff>165100</xdr:colOff>
      <xdr:row>19</xdr:row>
      <xdr:rowOff>31307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4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16084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132800</xdr:rowOff>
    </xdr:from>
    <xdr:to>
      <xdr:col>19</xdr:col>
      <xdr:colOff>38100</xdr:colOff>
      <xdr:row>19</xdr:row>
      <xdr:rowOff>62950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47727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147430</xdr:rowOff>
    </xdr:from>
    <xdr:to>
      <xdr:col>15</xdr:col>
      <xdr:colOff>101600</xdr:colOff>
      <xdr:row>19</xdr:row>
      <xdr:rowOff>77580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62357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6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73165</xdr:rowOff>
    </xdr:from>
    <xdr:to>
      <xdr:col>29</xdr:col>
      <xdr:colOff>127000</xdr:colOff>
      <xdr:row>37</xdr:row>
      <xdr:rowOff>95208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7865"/>
          <a:ext cx="647700" cy="2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95208</xdr:rowOff>
    </xdr:from>
    <xdr:to>
      <xdr:col>26</xdr:col>
      <xdr:colOff>50800</xdr:colOff>
      <xdr:row>37</xdr:row>
      <xdr:rowOff>103177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19908"/>
          <a:ext cx="6985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89493</xdr:rowOff>
    </xdr:from>
    <xdr:to>
      <xdr:col>22</xdr:col>
      <xdr:colOff>114300</xdr:colOff>
      <xdr:row>37</xdr:row>
      <xdr:rowOff>103177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4193"/>
          <a:ext cx="6985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41063</xdr:rowOff>
    </xdr:from>
    <xdr:to>
      <xdr:col>18</xdr:col>
      <xdr:colOff>177800</xdr:colOff>
      <xdr:row>37</xdr:row>
      <xdr:rowOff>89493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65763"/>
          <a:ext cx="6985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22365</xdr:rowOff>
    </xdr:from>
    <xdr:to>
      <xdr:col>29</xdr:col>
      <xdr:colOff>177800</xdr:colOff>
      <xdr:row>37</xdr:row>
      <xdr:rowOff>123965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165892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44408</xdr:rowOff>
    </xdr:from>
    <xdr:to>
      <xdr:col>26</xdr:col>
      <xdr:colOff>101600</xdr:colOff>
      <xdr:row>37</xdr:row>
      <xdr:rowOff>146008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130785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52377</xdr:rowOff>
    </xdr:from>
    <xdr:to>
      <xdr:col>22</xdr:col>
      <xdr:colOff>165100</xdr:colOff>
      <xdr:row>37</xdr:row>
      <xdr:rowOff>153977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138754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38693</xdr:rowOff>
    </xdr:from>
    <xdr:to>
      <xdr:col>19</xdr:col>
      <xdr:colOff>38100</xdr:colOff>
      <xdr:row>37</xdr:row>
      <xdr:rowOff>140293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125070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161713</xdr:rowOff>
    </xdr:from>
    <xdr:to>
      <xdr:col>15</xdr:col>
      <xdr:colOff>101600</xdr:colOff>
      <xdr:row>37</xdr:row>
      <xdr:rowOff>91863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1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76640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
9,202
39.94
8,808,823
8,084,645
548,146
3,359,329
4,014,030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143575</xdr:rowOff>
    </xdr:from>
    <xdr:to>
      <xdr:col>24</xdr:col>
      <xdr:colOff>63500</xdr:colOff>
      <xdr:row>36</xdr:row>
      <xdr:rowOff>169978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15775"/>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169978</xdr:rowOff>
    </xdr:from>
    <xdr:to>
      <xdr:col>19</xdr:col>
      <xdr:colOff>177800</xdr:colOff>
      <xdr:row>37</xdr:row>
      <xdr:rowOff>24045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42178"/>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24045</xdr:rowOff>
    </xdr:from>
    <xdr:to>
      <xdr:col>15</xdr:col>
      <xdr:colOff>50800</xdr:colOff>
      <xdr:row>37</xdr:row>
      <xdr:rowOff>62628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67695"/>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62628</xdr:rowOff>
    </xdr:from>
    <xdr:to>
      <xdr:col>10</xdr:col>
      <xdr:colOff>114300</xdr:colOff>
      <xdr:row>38</xdr:row>
      <xdr:rowOff>54558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06278"/>
          <a:ext cx="889000" cy="1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92775</xdr:rowOff>
    </xdr:from>
    <xdr:to>
      <xdr:col>24</xdr:col>
      <xdr:colOff>114300</xdr:colOff>
      <xdr:row>37</xdr:row>
      <xdr:rowOff>22925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71202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4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119178</xdr:rowOff>
    </xdr:from>
    <xdr:to>
      <xdr:col>20</xdr:col>
      <xdr:colOff>38100</xdr:colOff>
      <xdr:row>37</xdr:row>
      <xdr:rowOff>49328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40455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8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144695</xdr:rowOff>
    </xdr:from>
    <xdr:to>
      <xdr:col>15</xdr:col>
      <xdr:colOff>101600</xdr:colOff>
      <xdr:row>37</xdr:row>
      <xdr:rowOff>74845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65972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0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11828</xdr:rowOff>
    </xdr:from>
    <xdr:to>
      <xdr:col>10</xdr:col>
      <xdr:colOff>165100</xdr:colOff>
      <xdr:row>37</xdr:row>
      <xdr:rowOff>113428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104555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4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3758</xdr:rowOff>
    </xdr:from>
    <xdr:to>
      <xdr:col>6</xdr:col>
      <xdr:colOff>38100</xdr:colOff>
      <xdr:row>38</xdr:row>
      <xdr:rowOff>105358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131459</xdr:rowOff>
    </xdr:from>
    <xdr:to>
      <xdr:col>24</xdr:col>
      <xdr:colOff>63500</xdr:colOff>
      <xdr:row>57</xdr:row>
      <xdr:rowOff>167002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04109"/>
          <a:ext cx="838200" cy="3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131459</xdr:rowOff>
    </xdr:from>
    <xdr:to>
      <xdr:col>19</xdr:col>
      <xdr:colOff>177800</xdr:colOff>
      <xdr:row>58</xdr:row>
      <xdr:rowOff>66765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0410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66765</xdr:rowOff>
    </xdr:from>
    <xdr:to>
      <xdr:col>15</xdr:col>
      <xdr:colOff>50800</xdr:colOff>
      <xdr:row>58</xdr:row>
      <xdr:rowOff>74382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10865"/>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27636</xdr:rowOff>
    </xdr:from>
    <xdr:to>
      <xdr:col>10</xdr:col>
      <xdr:colOff>114300</xdr:colOff>
      <xdr:row>58</xdr:row>
      <xdr:rowOff>74382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71736"/>
          <a:ext cx="889000" cy="4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116202</xdr:rowOff>
    </xdr:from>
    <xdr:to>
      <xdr:col>24</xdr:col>
      <xdr:colOff>114300</xdr:colOff>
      <xdr:row>58</xdr:row>
      <xdr:rowOff>46352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94629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80659</xdr:rowOff>
    </xdr:from>
    <xdr:to>
      <xdr:col>20</xdr:col>
      <xdr:colOff>38100</xdr:colOff>
      <xdr:row>58</xdr:row>
      <xdr:rowOff>10809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1936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4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15965</xdr:rowOff>
    </xdr:from>
    <xdr:to>
      <xdr:col>15</xdr:col>
      <xdr:colOff>101600</xdr:colOff>
      <xdr:row>58</xdr:row>
      <xdr:rowOff>117565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108692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5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23582</xdr:rowOff>
    </xdr:from>
    <xdr:to>
      <xdr:col>10</xdr:col>
      <xdr:colOff>165100</xdr:colOff>
      <xdr:row>58</xdr:row>
      <xdr:rowOff>125182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116309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6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148286</xdr:rowOff>
    </xdr:from>
    <xdr:to>
      <xdr:col>6</xdr:col>
      <xdr:colOff>38100</xdr:colOff>
      <xdr:row>58</xdr:row>
      <xdr:rowOff>78436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69563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1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41802</xdr:rowOff>
    </xdr:from>
    <xdr:to>
      <xdr:col>24</xdr:col>
      <xdr:colOff>63500</xdr:colOff>
      <xdr:row>79</xdr:row>
      <xdr:rowOff>43535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586352"/>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42526</xdr:rowOff>
    </xdr:from>
    <xdr:to>
      <xdr:col>19</xdr:col>
      <xdr:colOff>177800</xdr:colOff>
      <xdr:row>79</xdr:row>
      <xdr:rowOff>43535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587076"/>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166218</xdr:rowOff>
    </xdr:from>
    <xdr:to>
      <xdr:col>15</xdr:col>
      <xdr:colOff>50800</xdr:colOff>
      <xdr:row>79</xdr:row>
      <xdr:rowOff>42526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39318"/>
          <a:ext cx="8890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166218</xdr:rowOff>
    </xdr:from>
    <xdr:to>
      <xdr:col>10</xdr:col>
      <xdr:colOff>114300</xdr:colOff>
      <xdr:row>79</xdr:row>
      <xdr:rowOff>43841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39318"/>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162452</xdr:rowOff>
    </xdr:from>
    <xdr:to>
      <xdr:col>24</xdr:col>
      <xdr:colOff>114300</xdr:colOff>
      <xdr:row>79</xdr:row>
      <xdr:rowOff>92602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5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77379</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45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164185</xdr:rowOff>
    </xdr:from>
    <xdr:to>
      <xdr:col>20</xdr:col>
      <xdr:colOff>38100</xdr:colOff>
      <xdr:row>79</xdr:row>
      <xdr:rowOff>94335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85462</xdr:rowOff>
    </xdr:from>
    <xdr:ext cx="313932"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40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163176</xdr:rowOff>
    </xdr:from>
    <xdr:to>
      <xdr:col>15</xdr:col>
      <xdr:colOff>101600</xdr:colOff>
      <xdr:row>79</xdr:row>
      <xdr:rowOff>93326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84453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62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115418</xdr:rowOff>
    </xdr:from>
    <xdr:to>
      <xdr:col>10</xdr:col>
      <xdr:colOff>165100</xdr:colOff>
      <xdr:row>79</xdr:row>
      <xdr:rowOff>45568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36695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164491</xdr:rowOff>
    </xdr:from>
    <xdr:to>
      <xdr:col>6</xdr:col>
      <xdr:colOff>38100</xdr:colOff>
      <xdr:row>79</xdr:row>
      <xdr:rowOff>94641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85768</xdr:rowOff>
    </xdr:from>
    <xdr:ext cx="313932"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73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42507</xdr:rowOff>
    </xdr:from>
    <xdr:to>
      <xdr:col>24</xdr:col>
      <xdr:colOff>63500</xdr:colOff>
      <xdr:row>96</xdr:row>
      <xdr:rowOff>117173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30257"/>
          <a:ext cx="838200" cy="2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42507</xdr:rowOff>
    </xdr:from>
    <xdr:to>
      <xdr:col>19</xdr:col>
      <xdr:colOff>177800</xdr:colOff>
      <xdr:row>95</xdr:row>
      <xdr:rowOff>48440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30257"/>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48440</xdr:rowOff>
    </xdr:from>
    <xdr:to>
      <xdr:col>15</xdr:col>
      <xdr:colOff>50800</xdr:colOff>
      <xdr:row>97</xdr:row>
      <xdr:rowOff>28781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36190"/>
          <a:ext cx="8890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28781</xdr:rowOff>
    </xdr:from>
    <xdr:to>
      <xdr:col>10</xdr:col>
      <xdr:colOff>114300</xdr:colOff>
      <xdr:row>97</xdr:row>
      <xdr:rowOff>36782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5943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66373</xdr:rowOff>
    </xdr:from>
    <xdr:to>
      <xdr:col>24</xdr:col>
      <xdr:colOff>114300</xdr:colOff>
      <xdr:row>96</xdr:row>
      <xdr:rowOff>167973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44800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163157</xdr:rowOff>
    </xdr:from>
    <xdr:to>
      <xdr:col>20</xdr:col>
      <xdr:colOff>38100</xdr:colOff>
      <xdr:row>95</xdr:row>
      <xdr:rowOff>93307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109834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5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169090</xdr:rowOff>
    </xdr:from>
    <xdr:to>
      <xdr:col>15</xdr:col>
      <xdr:colOff>101600</xdr:colOff>
      <xdr:row>95</xdr:row>
      <xdr:rowOff>99240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115767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149431</xdr:rowOff>
    </xdr:from>
    <xdr:to>
      <xdr:col>10</xdr:col>
      <xdr:colOff>165100</xdr:colOff>
      <xdr:row>97</xdr:row>
      <xdr:rowOff>79581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157432</xdr:rowOff>
    </xdr:from>
    <xdr:to>
      <xdr:col>6</xdr:col>
      <xdr:colOff>38100</xdr:colOff>
      <xdr:row>97</xdr:row>
      <xdr:rowOff>87582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104109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9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38014</xdr:rowOff>
    </xdr:from>
    <xdr:to>
      <xdr:col>55</xdr:col>
      <xdr:colOff>0</xdr:colOff>
      <xdr:row>37</xdr:row>
      <xdr:rowOff>74592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81664"/>
          <a:ext cx="838200" cy="3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53349</xdr:rowOff>
    </xdr:from>
    <xdr:to>
      <xdr:col>50</xdr:col>
      <xdr:colOff>114300</xdr:colOff>
      <xdr:row>37</xdr:row>
      <xdr:rowOff>74592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96999"/>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15742</xdr:rowOff>
    </xdr:from>
    <xdr:to>
      <xdr:col>45</xdr:col>
      <xdr:colOff>177800</xdr:colOff>
      <xdr:row>37</xdr:row>
      <xdr:rowOff>53349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87942"/>
          <a:ext cx="889000" cy="20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15742</xdr:rowOff>
    </xdr:from>
    <xdr:to>
      <xdr:col>41</xdr:col>
      <xdr:colOff>50800</xdr:colOff>
      <xdr:row>37</xdr:row>
      <xdr:rowOff>97256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87942"/>
          <a:ext cx="889000" cy="25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158664</xdr:rowOff>
    </xdr:from>
    <xdr:to>
      <xdr:col>55</xdr:col>
      <xdr:colOff>50800</xdr:colOff>
      <xdr:row>37</xdr:row>
      <xdr:rowOff>88814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73591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23792</xdr:rowOff>
    </xdr:from>
    <xdr:to>
      <xdr:col>50</xdr:col>
      <xdr:colOff>165100</xdr:colOff>
      <xdr:row>37</xdr:row>
      <xdr:rowOff>125392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116519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6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2549</xdr:rowOff>
    </xdr:from>
    <xdr:to>
      <xdr:col>46</xdr:col>
      <xdr:colOff>38100</xdr:colOff>
      <xdr:row>37</xdr:row>
      <xdr:rowOff>104149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95276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3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136392</xdr:rowOff>
    </xdr:from>
    <xdr:to>
      <xdr:col>41</xdr:col>
      <xdr:colOff>101600</xdr:colOff>
      <xdr:row>36</xdr:row>
      <xdr:rowOff>66542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57669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46456</xdr:rowOff>
    </xdr:from>
    <xdr:to>
      <xdr:col>36</xdr:col>
      <xdr:colOff>165100</xdr:colOff>
      <xdr:row>37</xdr:row>
      <xdr:rowOff>148056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139183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8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5331</xdr:rowOff>
    </xdr:from>
    <xdr:to>
      <xdr:col>55</xdr:col>
      <xdr:colOff>0</xdr:colOff>
      <xdr:row>58</xdr:row>
      <xdr:rowOff>20742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77981"/>
          <a:ext cx="838200" cy="18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5331</xdr:rowOff>
    </xdr:from>
    <xdr:to>
      <xdr:col>50</xdr:col>
      <xdr:colOff>114300</xdr:colOff>
      <xdr:row>57</xdr:row>
      <xdr:rowOff>6338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77981"/>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6338</xdr:rowOff>
    </xdr:from>
    <xdr:to>
      <xdr:col>45</xdr:col>
      <xdr:colOff>177800</xdr:colOff>
      <xdr:row>57</xdr:row>
      <xdr:rowOff>133188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78988"/>
          <a:ext cx="889000" cy="1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122452</xdr:rowOff>
    </xdr:from>
    <xdr:to>
      <xdr:col>41</xdr:col>
      <xdr:colOff>50800</xdr:colOff>
      <xdr:row>57</xdr:row>
      <xdr:rowOff>133188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95102"/>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141392</xdr:rowOff>
    </xdr:from>
    <xdr:to>
      <xdr:col>55</xdr:col>
      <xdr:colOff>50800</xdr:colOff>
      <xdr:row>58</xdr:row>
      <xdr:rowOff>71542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1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119819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125981</xdr:rowOff>
    </xdr:from>
    <xdr:to>
      <xdr:col>50</xdr:col>
      <xdr:colOff>165100</xdr:colOff>
      <xdr:row>57</xdr:row>
      <xdr:rowOff>56131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47258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81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126988</xdr:rowOff>
    </xdr:from>
    <xdr:to>
      <xdr:col>46</xdr:col>
      <xdr:colOff>38100</xdr:colOff>
      <xdr:row>57</xdr:row>
      <xdr:rowOff>57138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48265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2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82388</xdr:rowOff>
    </xdr:from>
    <xdr:to>
      <xdr:col>41</xdr:col>
      <xdr:colOff>101600</xdr:colOff>
      <xdr:row>58</xdr:row>
      <xdr:rowOff>12538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3665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4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71652</xdr:rowOff>
    </xdr:from>
    <xdr:to>
      <xdr:col>36</xdr:col>
      <xdr:colOff>165100</xdr:colOff>
      <xdr:row>58</xdr:row>
      <xdr:rowOff>1802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164379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93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58561</xdr:rowOff>
    </xdr:from>
    <xdr:to>
      <xdr:col>55</xdr:col>
      <xdr:colOff>0</xdr:colOff>
      <xdr:row>77</xdr:row>
      <xdr:rowOff>36195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917311"/>
          <a:ext cx="838200" cy="3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58561</xdr:rowOff>
    </xdr:from>
    <xdr:to>
      <xdr:col>50</xdr:col>
      <xdr:colOff>114300</xdr:colOff>
      <xdr:row>76</xdr:row>
      <xdr:rowOff>14026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917311"/>
          <a:ext cx="889000" cy="1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14026</xdr:rowOff>
    </xdr:from>
    <xdr:to>
      <xdr:col>45</xdr:col>
      <xdr:colOff>177800</xdr:colOff>
      <xdr:row>77</xdr:row>
      <xdr:rowOff>127995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44226"/>
          <a:ext cx="889000" cy="2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127995</xdr:rowOff>
    </xdr:from>
    <xdr:to>
      <xdr:col>41</xdr:col>
      <xdr:colOff>50800</xdr:colOff>
      <xdr:row>78</xdr:row>
      <xdr:rowOff>62429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29645"/>
          <a:ext cx="889000" cy="10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156845</xdr:rowOff>
    </xdr:from>
    <xdr:to>
      <xdr:col>55</xdr:col>
      <xdr:colOff>50800</xdr:colOff>
      <xdr:row>77</xdr:row>
      <xdr:rowOff>86995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8272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7761</xdr:rowOff>
    </xdr:from>
    <xdr:to>
      <xdr:col>50</xdr:col>
      <xdr:colOff>165100</xdr:colOff>
      <xdr:row>75</xdr:row>
      <xdr:rowOff>109361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125888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64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134675</xdr:rowOff>
    </xdr:from>
    <xdr:to>
      <xdr:col>46</xdr:col>
      <xdr:colOff>38100</xdr:colOff>
      <xdr:row>76</xdr:row>
      <xdr:rowOff>64824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93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81352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76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77195</xdr:rowOff>
    </xdr:from>
    <xdr:to>
      <xdr:col>41</xdr:col>
      <xdr:colOff>101600</xdr:colOff>
      <xdr:row>78</xdr:row>
      <xdr:rowOff>7345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169922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7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11629</xdr:rowOff>
    </xdr:from>
    <xdr:to>
      <xdr:col>36</xdr:col>
      <xdr:colOff>165100</xdr:colOff>
      <xdr:row>78</xdr:row>
      <xdr:rowOff>113229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104356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134320</xdr:rowOff>
    </xdr:from>
    <xdr:to>
      <xdr:col>55</xdr:col>
      <xdr:colOff>0</xdr:colOff>
      <xdr:row>98</xdr:row>
      <xdr:rowOff>134427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936420"/>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169224</xdr:rowOff>
    </xdr:from>
    <xdr:to>
      <xdr:col>50</xdr:col>
      <xdr:colOff>114300</xdr:colOff>
      <xdr:row>98</xdr:row>
      <xdr:rowOff>134427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99874"/>
          <a:ext cx="889000" cy="1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115179</xdr:rowOff>
    </xdr:from>
    <xdr:to>
      <xdr:col>45</xdr:col>
      <xdr:colOff>177800</xdr:colOff>
      <xdr:row>97</xdr:row>
      <xdr:rowOff>169224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45829"/>
          <a:ext cx="889000" cy="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22794</xdr:rowOff>
    </xdr:from>
    <xdr:to>
      <xdr:col>41</xdr:col>
      <xdr:colOff>50800</xdr:colOff>
      <xdr:row>97</xdr:row>
      <xdr:rowOff>115179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53444"/>
          <a:ext cx="889000" cy="9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83520</xdr:rowOff>
    </xdr:from>
    <xdr:to>
      <xdr:col>55</xdr:col>
      <xdr:colOff>50800</xdr:colOff>
      <xdr:row>99</xdr:row>
      <xdr:rowOff>13670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169897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83627</xdr:rowOff>
    </xdr:from>
    <xdr:to>
      <xdr:col>50</xdr:col>
      <xdr:colOff>165100</xdr:colOff>
      <xdr:row>99</xdr:row>
      <xdr:rowOff>13777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4904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118424</xdr:rowOff>
    </xdr:from>
    <xdr:to>
      <xdr:col>46</xdr:col>
      <xdr:colOff>38100</xdr:colOff>
      <xdr:row>98</xdr:row>
      <xdr:rowOff>48574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39701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64379</xdr:rowOff>
    </xdr:from>
    <xdr:to>
      <xdr:col>41</xdr:col>
      <xdr:colOff>101600</xdr:colOff>
      <xdr:row>97</xdr:row>
      <xdr:rowOff>165979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143444</xdr:rowOff>
    </xdr:from>
    <xdr:to>
      <xdr:col>36</xdr:col>
      <xdr:colOff>165100</xdr:colOff>
      <xdr:row>97</xdr:row>
      <xdr:rowOff>73594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64721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35458</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2008"/>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35603</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215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35603</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215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31893</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8443"/>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156108</xdr:rowOff>
    </xdr:from>
    <xdr:to>
      <xdr:col>85</xdr:col>
      <xdr:colOff>177800</xdr:colOff>
      <xdr:row>39</xdr:row>
      <xdr:rowOff>86258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71035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156253</xdr:rowOff>
    </xdr:from>
    <xdr:to>
      <xdr:col>76</xdr:col>
      <xdr:colOff>165100</xdr:colOff>
      <xdr:row>39</xdr:row>
      <xdr:rowOff>86403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77530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152543</xdr:rowOff>
    </xdr:from>
    <xdr:to>
      <xdr:col>67</xdr:col>
      <xdr:colOff>101600</xdr:colOff>
      <xdr:row>39</xdr:row>
      <xdr:rowOff>82693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73820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61030</xdr:rowOff>
    </xdr:from>
    <xdr:to>
      <xdr:col>85</xdr:col>
      <xdr:colOff>127000</xdr:colOff>
      <xdr:row>78</xdr:row>
      <xdr:rowOff>69173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34130"/>
          <a:ext cx="8382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69173</xdr:rowOff>
    </xdr:from>
    <xdr:to>
      <xdr:col>81</xdr:col>
      <xdr:colOff>50800</xdr:colOff>
      <xdr:row>78</xdr:row>
      <xdr:rowOff>72510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42273"/>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67314</xdr:rowOff>
    </xdr:from>
    <xdr:to>
      <xdr:col>76</xdr:col>
      <xdr:colOff>114300</xdr:colOff>
      <xdr:row>78</xdr:row>
      <xdr:rowOff>72510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4041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59762</xdr:rowOff>
    </xdr:from>
    <xdr:to>
      <xdr:col>71</xdr:col>
      <xdr:colOff>177800</xdr:colOff>
      <xdr:row>78</xdr:row>
      <xdr:rowOff>67314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32862"/>
          <a:ext cx="889000" cy="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10230</xdr:rowOff>
    </xdr:from>
    <xdr:to>
      <xdr:col>85</xdr:col>
      <xdr:colOff>177800</xdr:colOff>
      <xdr:row>78</xdr:row>
      <xdr:rowOff>111830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160107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18373</xdr:rowOff>
    </xdr:from>
    <xdr:to>
      <xdr:col>81</xdr:col>
      <xdr:colOff>101600</xdr:colOff>
      <xdr:row>78</xdr:row>
      <xdr:rowOff>119973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111100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21710</xdr:rowOff>
    </xdr:from>
    <xdr:to>
      <xdr:col>76</xdr:col>
      <xdr:colOff>165100</xdr:colOff>
      <xdr:row>78</xdr:row>
      <xdr:rowOff>123310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114437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16514</xdr:rowOff>
    </xdr:from>
    <xdr:to>
      <xdr:col>72</xdr:col>
      <xdr:colOff>38100</xdr:colOff>
      <xdr:row>78</xdr:row>
      <xdr:rowOff>118114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109241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8962</xdr:rowOff>
    </xdr:from>
    <xdr:to>
      <xdr:col>67</xdr:col>
      <xdr:colOff>101600</xdr:colOff>
      <xdr:row>78</xdr:row>
      <xdr:rowOff>110562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101689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123385</xdr:rowOff>
    </xdr:from>
    <xdr:to>
      <xdr:col>85</xdr:col>
      <xdr:colOff>127000</xdr:colOff>
      <xdr:row>97</xdr:row>
      <xdr:rowOff>90441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82585"/>
          <a:ext cx="8382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90441</xdr:rowOff>
    </xdr:from>
    <xdr:to>
      <xdr:col>81</xdr:col>
      <xdr:colOff>50800</xdr:colOff>
      <xdr:row>97</xdr:row>
      <xdr:rowOff>133781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21091"/>
          <a:ext cx="889000" cy="4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133781</xdr:rowOff>
    </xdr:from>
    <xdr:to>
      <xdr:col>76</xdr:col>
      <xdr:colOff>114300</xdr:colOff>
      <xdr:row>97</xdr:row>
      <xdr:rowOff>144010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4431"/>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144010</xdr:rowOff>
    </xdr:from>
    <xdr:to>
      <xdr:col>71</xdr:col>
      <xdr:colOff>177800</xdr:colOff>
      <xdr:row>98</xdr:row>
      <xdr:rowOff>5589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74660"/>
          <a:ext cx="889000" cy="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72585</xdr:rowOff>
    </xdr:from>
    <xdr:to>
      <xdr:col>85</xdr:col>
      <xdr:colOff>177800</xdr:colOff>
      <xdr:row>97</xdr:row>
      <xdr:rowOff>2735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95462</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39641</xdr:rowOff>
    </xdr:from>
    <xdr:to>
      <xdr:col>81</xdr:col>
      <xdr:colOff>101600</xdr:colOff>
      <xdr:row>97</xdr:row>
      <xdr:rowOff>141241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157768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82981</xdr:rowOff>
    </xdr:from>
    <xdr:to>
      <xdr:col>76</xdr:col>
      <xdr:colOff>165100</xdr:colOff>
      <xdr:row>98</xdr:row>
      <xdr:rowOff>13131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4258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93210</xdr:rowOff>
    </xdr:from>
    <xdr:to>
      <xdr:col>72</xdr:col>
      <xdr:colOff>38100</xdr:colOff>
      <xdr:row>98</xdr:row>
      <xdr:rowOff>23360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2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14487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1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126239</xdr:rowOff>
    </xdr:from>
    <xdr:to>
      <xdr:col>67</xdr:col>
      <xdr:colOff>101600</xdr:colOff>
      <xdr:row>98</xdr:row>
      <xdr:rowOff>56389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72916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35554</xdr:rowOff>
    </xdr:from>
    <xdr:to>
      <xdr:col>116</xdr:col>
      <xdr:colOff>63500</xdr:colOff>
      <xdr:row>59</xdr:row>
      <xdr:rowOff>40754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1104"/>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35554</xdr:rowOff>
    </xdr:from>
    <xdr:to>
      <xdr:col>111</xdr:col>
      <xdr:colOff>177800</xdr:colOff>
      <xdr:row>59</xdr:row>
      <xdr:rowOff>37668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1104"/>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26981</xdr:rowOff>
    </xdr:from>
    <xdr:to>
      <xdr:col>107</xdr:col>
      <xdr:colOff>50800</xdr:colOff>
      <xdr:row>59</xdr:row>
      <xdr:rowOff>37668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42531"/>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26981</xdr:rowOff>
    </xdr:from>
    <xdr:to>
      <xdr:col>102</xdr:col>
      <xdr:colOff>114300</xdr:colOff>
      <xdr:row>59</xdr:row>
      <xdr:rowOff>42011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42531"/>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156204</xdr:rowOff>
    </xdr:from>
    <xdr:to>
      <xdr:col>112</xdr:col>
      <xdr:colOff>38100</xdr:colOff>
      <xdr:row>59</xdr:row>
      <xdr:rowOff>86354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77481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158318</xdr:rowOff>
    </xdr:from>
    <xdr:to>
      <xdr:col>107</xdr:col>
      <xdr:colOff>101600</xdr:colOff>
      <xdr:row>59</xdr:row>
      <xdr:rowOff>88468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79595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147631</xdr:rowOff>
    </xdr:from>
    <xdr:to>
      <xdr:col>102</xdr:col>
      <xdr:colOff>165100</xdr:colOff>
      <xdr:row>59</xdr:row>
      <xdr:rowOff>77781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68908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4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162661</xdr:rowOff>
    </xdr:from>
    <xdr:to>
      <xdr:col>98</xdr:col>
      <xdr:colOff>38100</xdr:colOff>
      <xdr:row>59</xdr:row>
      <xdr:rowOff>92811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83938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50569</xdr:rowOff>
    </xdr:from>
    <xdr:to>
      <xdr:col>116</xdr:col>
      <xdr:colOff>63500</xdr:colOff>
      <xdr:row>76</xdr:row>
      <xdr:rowOff>103772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80769"/>
          <a:ext cx="838200" cy="5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103772</xdr:rowOff>
    </xdr:from>
    <xdr:to>
      <xdr:col>111</xdr:col>
      <xdr:colOff>177800</xdr:colOff>
      <xdr:row>76</xdr:row>
      <xdr:rowOff>115689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33972"/>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100137</xdr:rowOff>
    </xdr:from>
    <xdr:to>
      <xdr:col>107</xdr:col>
      <xdr:colOff>50800</xdr:colOff>
      <xdr:row>76</xdr:row>
      <xdr:rowOff>115689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130337"/>
          <a:ext cx="8890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90055</xdr:rowOff>
    </xdr:from>
    <xdr:to>
      <xdr:col>102</xdr:col>
      <xdr:colOff>114300</xdr:colOff>
      <xdr:row>76</xdr:row>
      <xdr:rowOff>100137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120255"/>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171219</xdr:rowOff>
    </xdr:from>
    <xdr:to>
      <xdr:col>116</xdr:col>
      <xdr:colOff>114300</xdr:colOff>
      <xdr:row>76</xdr:row>
      <xdr:rowOff>101369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149646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0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52972</xdr:rowOff>
    </xdr:from>
    <xdr:to>
      <xdr:col>112</xdr:col>
      <xdr:colOff>38100</xdr:colOff>
      <xdr:row>76</xdr:row>
      <xdr:rowOff>154572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145699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64889</xdr:rowOff>
    </xdr:from>
    <xdr:to>
      <xdr:col>107</xdr:col>
      <xdr:colOff>101600</xdr:colOff>
      <xdr:row>76</xdr:row>
      <xdr:rowOff>166489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157616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49337</xdr:rowOff>
    </xdr:from>
    <xdr:to>
      <xdr:col>102</xdr:col>
      <xdr:colOff>165100</xdr:colOff>
      <xdr:row>76</xdr:row>
      <xdr:rowOff>150937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142064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39255</xdr:rowOff>
    </xdr:from>
    <xdr:to>
      <xdr:col>98</xdr:col>
      <xdr:colOff>38100</xdr:colOff>
      <xdr:row>76</xdr:row>
      <xdr:rowOff>140855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131982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本村の令和５度決算は、類似団体平均値と比較して普通建設事業費（うち新規整備）及び積立金以外の項目で下回る状況にある。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普通建設事業費については今帰仁小学校校舎建設事業、積立金は繰越金やふるさと納税の増によるものである。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対前年比で特に増加している項目は、人件費</a:t>
          </a:r>
          <a:r>
            <a:rPr kumimoji="1" lang="en-US" altLang="ja-JP" sz="1300">
              <a:latin typeface="ＭＳ Ｐゴシック" panose="020B0600070205080204" pitchFamily="50" charset="-128"/>
              <a:ea typeface="ＭＳ Ｐゴシック" panose="020B0600070205080204" pitchFamily="50" charset="-128"/>
            </a:rPr>
            <a:t>4,620</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16,001</a:t>
          </a:r>
          <a:r>
            <a:rPr kumimoji="1" lang="ja-JP" altLang="en-US" sz="1300">
              <a:latin typeface="ＭＳ Ｐゴシック" panose="020B0600070205080204" pitchFamily="50" charset="-128"/>
              <a:ea typeface="ＭＳ Ｐゴシック" panose="020B0600070205080204" pitchFamily="50" charset="-128"/>
            </a:rPr>
            <a:t>円、積立金</a:t>
          </a:r>
          <a:r>
            <a:rPr kumimoji="1" lang="en-US" altLang="ja-JP" sz="1300">
              <a:latin typeface="ＭＳ Ｐゴシック" panose="020B0600070205080204" pitchFamily="50" charset="-128"/>
              <a:ea typeface="ＭＳ Ｐゴシック" panose="020B0600070205080204" pitchFamily="50" charset="-128"/>
            </a:rPr>
            <a:t>60,589</a:t>
          </a:r>
          <a:r>
            <a:rPr kumimoji="1" lang="ja-JP" altLang="en-US" sz="1300">
              <a:latin typeface="ＭＳ Ｐゴシック" panose="020B0600070205080204" pitchFamily="50" charset="-128"/>
              <a:ea typeface="ＭＳ Ｐゴシック" panose="020B0600070205080204" pitchFamily="50" charset="-128"/>
            </a:rPr>
            <a:t>円、操出金</a:t>
          </a:r>
          <a:r>
            <a:rPr kumimoji="1" lang="en-US" altLang="ja-JP" sz="1300">
              <a:latin typeface="ＭＳ Ｐゴシック" panose="020B0600070205080204" pitchFamily="50" charset="-128"/>
              <a:ea typeface="ＭＳ Ｐゴシック" panose="020B0600070205080204" pitchFamily="50" charset="-128"/>
            </a:rPr>
            <a:t>6,982</a:t>
          </a:r>
          <a:r>
            <a:rPr kumimoji="1" lang="ja-JP" altLang="en-US" sz="1300">
              <a:latin typeface="ＭＳ Ｐゴシック" panose="020B0600070205080204" pitchFamily="50" charset="-128"/>
              <a:ea typeface="ＭＳ Ｐゴシック" panose="020B0600070205080204" pitchFamily="50" charset="-128"/>
            </a:rPr>
            <a:t>円で、これは人事院勧告に伴う給与改定、価格高騰重点支援交付金、国民健康保険会計への操出金の増等の影響によるものである。減少している項目は、物件費</a:t>
          </a:r>
          <a:r>
            <a:rPr kumimoji="1" lang="en-US" altLang="ja-JP" sz="1300">
              <a:latin typeface="ＭＳ Ｐゴシック" panose="020B0600070205080204" pitchFamily="50" charset="-128"/>
              <a:ea typeface="ＭＳ Ｐゴシック" panose="020B0600070205080204" pitchFamily="50" charset="-128"/>
            </a:rPr>
            <a:t>9,329</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25,839</a:t>
          </a:r>
          <a:r>
            <a:rPr kumimoji="1" lang="ja-JP" altLang="en-US" sz="1300">
              <a:latin typeface="ＭＳ Ｐゴシック" panose="020B0600070205080204" pitchFamily="50" charset="-128"/>
              <a:ea typeface="ＭＳ Ｐゴシック" panose="020B0600070205080204" pitchFamily="50" charset="-128"/>
            </a:rPr>
            <a:t>円、普通建設事業費（うち新規整備）</a:t>
          </a:r>
          <a:r>
            <a:rPr kumimoji="1" lang="en-US" altLang="ja-JP" sz="1300">
              <a:latin typeface="ＭＳ Ｐゴシック" panose="020B0600070205080204" pitchFamily="50" charset="-128"/>
              <a:ea typeface="ＭＳ Ｐゴシック" panose="020B0600070205080204" pitchFamily="50" charset="-128"/>
            </a:rPr>
            <a:t>70,108</a:t>
          </a:r>
          <a:r>
            <a:rPr kumimoji="1" lang="ja-JP" altLang="en-US" sz="1300">
              <a:latin typeface="ＭＳ Ｐゴシック" panose="020B0600070205080204" pitchFamily="50" charset="-128"/>
              <a:ea typeface="ＭＳ Ｐゴシック" panose="020B0600070205080204" pitchFamily="50" charset="-128"/>
            </a:rPr>
            <a:t>円で、それぞれ新庁舎備品等移設及び購入費の減、課税世帯に対する給付金等地方創生臨時交付金事業の減、湧川第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団地新築事業等の減による。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
9,202
39.94
8,808,823
8,084,645
548,146
3,359,329
4,014,030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142494</xdr:rowOff>
    </xdr:from>
    <xdr:to>
      <xdr:col>24</xdr:col>
      <xdr:colOff>63500</xdr:colOff>
      <xdr:row>38</xdr:row>
      <xdr:rowOff>34417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6144"/>
          <a:ext cx="8382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34417</xdr:rowOff>
    </xdr:from>
    <xdr:to>
      <xdr:col>19</xdr:col>
      <xdr:colOff>177800</xdr:colOff>
      <xdr:row>38</xdr:row>
      <xdr:rowOff>58674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49517"/>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46482</xdr:rowOff>
    </xdr:from>
    <xdr:to>
      <xdr:col>15</xdr:col>
      <xdr:colOff>50800</xdr:colOff>
      <xdr:row>38</xdr:row>
      <xdr:rowOff>58674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158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170053</xdr:rowOff>
    </xdr:from>
    <xdr:to>
      <xdr:col>10</xdr:col>
      <xdr:colOff>114300</xdr:colOff>
      <xdr:row>38</xdr:row>
      <xdr:rowOff>46482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1370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70121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155067</xdr:rowOff>
    </xdr:from>
    <xdr:to>
      <xdr:col>20</xdr:col>
      <xdr:colOff>38100</xdr:colOff>
      <xdr:row>38</xdr:row>
      <xdr:rowOff>85217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76344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7874</xdr:rowOff>
    </xdr:from>
    <xdr:to>
      <xdr:col>15</xdr:col>
      <xdr:colOff>101600</xdr:colOff>
      <xdr:row>38</xdr:row>
      <xdr:rowOff>109474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100601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167132</xdr:rowOff>
    </xdr:from>
    <xdr:to>
      <xdr:col>10</xdr:col>
      <xdr:colOff>165100</xdr:colOff>
      <xdr:row>38</xdr:row>
      <xdr:rowOff>97282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88409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119253</xdr:rowOff>
    </xdr:from>
    <xdr:to>
      <xdr:col>6</xdr:col>
      <xdr:colOff>38100</xdr:colOff>
      <xdr:row>38</xdr:row>
      <xdr:rowOff>49403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40530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102786</xdr:rowOff>
    </xdr:from>
    <xdr:to>
      <xdr:col>24</xdr:col>
      <xdr:colOff>63500</xdr:colOff>
      <xdr:row>56</xdr:row>
      <xdr:rowOff>164846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03986"/>
          <a:ext cx="838200" cy="6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102786</xdr:rowOff>
    </xdr:from>
    <xdr:to>
      <xdr:col>19</xdr:col>
      <xdr:colOff>177800</xdr:colOff>
      <xdr:row>57</xdr:row>
      <xdr:rowOff>17394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03986"/>
          <a:ext cx="889000" cy="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17394</xdr:rowOff>
    </xdr:from>
    <xdr:to>
      <xdr:col>15</xdr:col>
      <xdr:colOff>50800</xdr:colOff>
      <xdr:row>57</xdr:row>
      <xdr:rowOff>167215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0044"/>
          <a:ext cx="889000" cy="14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167215</xdr:rowOff>
    </xdr:from>
    <xdr:to>
      <xdr:col>10</xdr:col>
      <xdr:colOff>114300</xdr:colOff>
      <xdr:row>58</xdr:row>
      <xdr:rowOff>34220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9865"/>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114046</xdr:rowOff>
    </xdr:from>
    <xdr:to>
      <xdr:col>24</xdr:col>
      <xdr:colOff>114300</xdr:colOff>
      <xdr:row>57</xdr:row>
      <xdr:rowOff>44196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136923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51986</xdr:rowOff>
    </xdr:from>
    <xdr:to>
      <xdr:col>20</xdr:col>
      <xdr:colOff>38100</xdr:colOff>
      <xdr:row>56</xdr:row>
      <xdr:rowOff>153586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170113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2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138044</xdr:rowOff>
    </xdr:from>
    <xdr:to>
      <xdr:col>15</xdr:col>
      <xdr:colOff>101600</xdr:colOff>
      <xdr:row>57</xdr:row>
      <xdr:rowOff>68194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59321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116415</xdr:rowOff>
    </xdr:from>
    <xdr:to>
      <xdr:col>10</xdr:col>
      <xdr:colOff>165100</xdr:colOff>
      <xdr:row>58</xdr:row>
      <xdr:rowOff>46565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37692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154870</xdr:rowOff>
    </xdr:from>
    <xdr:to>
      <xdr:col>6</xdr:col>
      <xdr:colOff>38100</xdr:colOff>
      <xdr:row>58</xdr:row>
      <xdr:rowOff>85020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76147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81421</xdr:rowOff>
    </xdr:from>
    <xdr:to>
      <xdr:col>24</xdr:col>
      <xdr:colOff>63500</xdr:colOff>
      <xdr:row>74</xdr:row>
      <xdr:rowOff>86885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68721"/>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81421</xdr:rowOff>
    </xdr:from>
    <xdr:to>
      <xdr:col>19</xdr:col>
      <xdr:colOff>177800</xdr:colOff>
      <xdr:row>74</xdr:row>
      <xdr:rowOff>120937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68721"/>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121869</xdr:rowOff>
    </xdr:from>
    <xdr:to>
      <xdr:col>15</xdr:col>
      <xdr:colOff>50800</xdr:colOff>
      <xdr:row>74</xdr:row>
      <xdr:rowOff>120937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466269"/>
          <a:ext cx="889000" cy="3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121869</xdr:rowOff>
    </xdr:from>
    <xdr:to>
      <xdr:col>10</xdr:col>
      <xdr:colOff>114300</xdr:colOff>
      <xdr:row>75</xdr:row>
      <xdr:rowOff>10276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66269"/>
          <a:ext cx="889000" cy="4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36085</xdr:rowOff>
    </xdr:from>
    <xdr:to>
      <xdr:col>24</xdr:col>
      <xdr:colOff>114300</xdr:colOff>
      <xdr:row>74</xdr:row>
      <xdr:rowOff>137685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58962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30621</xdr:rowOff>
    </xdr:from>
    <xdr:to>
      <xdr:col>20</xdr:col>
      <xdr:colOff>38100</xdr:colOff>
      <xdr:row>74</xdr:row>
      <xdr:rowOff>132221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148748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70137</xdr:rowOff>
    </xdr:from>
    <xdr:to>
      <xdr:col>15</xdr:col>
      <xdr:colOff>101600</xdr:colOff>
      <xdr:row>75</xdr:row>
      <xdr:rowOff>287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71069</xdr:rowOff>
    </xdr:from>
    <xdr:to>
      <xdr:col>10</xdr:col>
      <xdr:colOff>165100</xdr:colOff>
      <xdr:row>73</xdr:row>
      <xdr:rowOff>1219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17746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1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130926</xdr:rowOff>
    </xdr:from>
    <xdr:to>
      <xdr:col>6</xdr:col>
      <xdr:colOff>38100</xdr:colOff>
      <xdr:row>75</xdr:row>
      <xdr:rowOff>61076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77603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16897</xdr:rowOff>
    </xdr:from>
    <xdr:to>
      <xdr:col>24</xdr:col>
      <xdr:colOff>63500</xdr:colOff>
      <xdr:row>98</xdr:row>
      <xdr:rowOff>18675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18997"/>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165284</xdr:rowOff>
    </xdr:from>
    <xdr:to>
      <xdr:col>19</xdr:col>
      <xdr:colOff>177800</xdr:colOff>
      <xdr:row>98</xdr:row>
      <xdr:rowOff>18675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95934"/>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165284</xdr:rowOff>
    </xdr:from>
    <xdr:to>
      <xdr:col>15</xdr:col>
      <xdr:colOff>50800</xdr:colOff>
      <xdr:row>98</xdr:row>
      <xdr:rowOff>24661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95934"/>
          <a:ext cx="889000" cy="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163181</xdr:rowOff>
    </xdr:from>
    <xdr:to>
      <xdr:col>10</xdr:col>
      <xdr:colOff>114300</xdr:colOff>
      <xdr:row>98</xdr:row>
      <xdr:rowOff>24661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93831"/>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137547</xdr:rowOff>
    </xdr:from>
    <xdr:to>
      <xdr:col>24</xdr:col>
      <xdr:colOff>114300</xdr:colOff>
      <xdr:row>98</xdr:row>
      <xdr:rowOff>67697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52474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8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139325</xdr:rowOff>
    </xdr:from>
    <xdr:to>
      <xdr:col>20</xdr:col>
      <xdr:colOff>38100</xdr:colOff>
      <xdr:row>98</xdr:row>
      <xdr:rowOff>69475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60602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114484</xdr:rowOff>
    </xdr:from>
    <xdr:to>
      <xdr:col>15</xdr:col>
      <xdr:colOff>101600</xdr:colOff>
      <xdr:row>98</xdr:row>
      <xdr:rowOff>44634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35761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145311</xdr:rowOff>
    </xdr:from>
    <xdr:to>
      <xdr:col>10</xdr:col>
      <xdr:colOff>165100</xdr:colOff>
      <xdr:row>98</xdr:row>
      <xdr:rowOff>75461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66588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6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112381</xdr:rowOff>
    </xdr:from>
    <xdr:to>
      <xdr:col>6</xdr:col>
      <xdr:colOff>38100</xdr:colOff>
      <xdr:row>98</xdr:row>
      <xdr:rowOff>42531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33658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77991</xdr:rowOff>
    </xdr:from>
    <xdr:to>
      <xdr:col>55</xdr:col>
      <xdr:colOff>0</xdr:colOff>
      <xdr:row>57</xdr:row>
      <xdr:rowOff>154801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50641"/>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77991</xdr:rowOff>
    </xdr:from>
    <xdr:to>
      <xdr:col>50</xdr:col>
      <xdr:colOff>114300</xdr:colOff>
      <xdr:row>57</xdr:row>
      <xdr:rowOff>80108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50641"/>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25834</xdr:rowOff>
    </xdr:from>
    <xdr:to>
      <xdr:col>45</xdr:col>
      <xdr:colOff>177800</xdr:colOff>
      <xdr:row>57</xdr:row>
      <xdr:rowOff>80108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98484"/>
          <a:ext cx="889000" cy="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25834</xdr:rowOff>
    </xdr:from>
    <xdr:to>
      <xdr:col>41</xdr:col>
      <xdr:colOff>50800</xdr:colOff>
      <xdr:row>57</xdr:row>
      <xdr:rowOff>42033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98484"/>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104001</xdr:rowOff>
    </xdr:from>
    <xdr:to>
      <xdr:col>55</xdr:col>
      <xdr:colOff>50800</xdr:colOff>
      <xdr:row>58</xdr:row>
      <xdr:rowOff>34151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18928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27191</xdr:rowOff>
    </xdr:from>
    <xdr:to>
      <xdr:col>50</xdr:col>
      <xdr:colOff>165100</xdr:colOff>
      <xdr:row>57</xdr:row>
      <xdr:rowOff>128791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119918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29308</xdr:rowOff>
    </xdr:from>
    <xdr:to>
      <xdr:col>46</xdr:col>
      <xdr:colOff>38100</xdr:colOff>
      <xdr:row>57</xdr:row>
      <xdr:rowOff>130908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122035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146484</xdr:rowOff>
    </xdr:from>
    <xdr:to>
      <xdr:col>41</xdr:col>
      <xdr:colOff>101600</xdr:colOff>
      <xdr:row>57</xdr:row>
      <xdr:rowOff>76634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67761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4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162683</xdr:rowOff>
    </xdr:from>
    <xdr:to>
      <xdr:col>36</xdr:col>
      <xdr:colOff>165100</xdr:colOff>
      <xdr:row>57</xdr:row>
      <xdr:rowOff>92833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83960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5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30868</xdr:rowOff>
    </xdr:from>
    <xdr:to>
      <xdr:col>55</xdr:col>
      <xdr:colOff>0</xdr:colOff>
      <xdr:row>78</xdr:row>
      <xdr:rowOff>71408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03968"/>
          <a:ext cx="838200" cy="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7277</xdr:rowOff>
    </xdr:from>
    <xdr:to>
      <xdr:col>50</xdr:col>
      <xdr:colOff>114300</xdr:colOff>
      <xdr:row>78</xdr:row>
      <xdr:rowOff>71408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80377"/>
          <a:ext cx="8890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40771</xdr:rowOff>
    </xdr:from>
    <xdr:to>
      <xdr:col>45</xdr:col>
      <xdr:colOff>177800</xdr:colOff>
      <xdr:row>78</xdr:row>
      <xdr:rowOff>7277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42421"/>
          <a:ext cx="889000" cy="1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40771</xdr:rowOff>
    </xdr:from>
    <xdr:to>
      <xdr:col>41</xdr:col>
      <xdr:colOff>50800</xdr:colOff>
      <xdr:row>78</xdr:row>
      <xdr:rowOff>38878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42421"/>
          <a:ext cx="889000" cy="1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151518</xdr:rowOff>
    </xdr:from>
    <xdr:to>
      <xdr:col>55</xdr:col>
      <xdr:colOff>50800</xdr:colOff>
      <xdr:row>78</xdr:row>
      <xdr:rowOff>81668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66445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20608</xdr:rowOff>
    </xdr:from>
    <xdr:to>
      <xdr:col>50</xdr:col>
      <xdr:colOff>165100</xdr:colOff>
      <xdr:row>78</xdr:row>
      <xdr:rowOff>122208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113335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127927</xdr:rowOff>
    </xdr:from>
    <xdr:to>
      <xdr:col>46</xdr:col>
      <xdr:colOff>38100</xdr:colOff>
      <xdr:row>78</xdr:row>
      <xdr:rowOff>58077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49204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161421</xdr:rowOff>
    </xdr:from>
    <xdr:to>
      <xdr:col>41</xdr:col>
      <xdr:colOff>101600</xdr:colOff>
      <xdr:row>77</xdr:row>
      <xdr:rowOff>91571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108098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159528</xdr:rowOff>
    </xdr:from>
    <xdr:to>
      <xdr:col>36</xdr:col>
      <xdr:colOff>165100</xdr:colOff>
      <xdr:row>78</xdr:row>
      <xdr:rowOff>89678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80805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120365</xdr:rowOff>
    </xdr:from>
    <xdr:to>
      <xdr:col>55</xdr:col>
      <xdr:colOff>0</xdr:colOff>
      <xdr:row>98</xdr:row>
      <xdr:rowOff>12306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51015"/>
          <a:ext cx="838200" cy="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120365</xdr:rowOff>
    </xdr:from>
    <xdr:to>
      <xdr:col>50</xdr:col>
      <xdr:colOff>114300</xdr:colOff>
      <xdr:row>97</xdr:row>
      <xdr:rowOff>124791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51015"/>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124791</xdr:rowOff>
    </xdr:from>
    <xdr:to>
      <xdr:col>45</xdr:col>
      <xdr:colOff>177800</xdr:colOff>
      <xdr:row>97</xdr:row>
      <xdr:rowOff>150225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55441"/>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150225</xdr:rowOff>
    </xdr:from>
    <xdr:to>
      <xdr:col>41</xdr:col>
      <xdr:colOff>50800</xdr:colOff>
      <xdr:row>97</xdr:row>
      <xdr:rowOff>158166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0875"/>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132956</xdr:rowOff>
    </xdr:from>
    <xdr:to>
      <xdr:col>55</xdr:col>
      <xdr:colOff>50800</xdr:colOff>
      <xdr:row>98</xdr:row>
      <xdr:rowOff>63106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47883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69565</xdr:rowOff>
    </xdr:from>
    <xdr:to>
      <xdr:col>50</xdr:col>
      <xdr:colOff>165100</xdr:colOff>
      <xdr:row>97</xdr:row>
      <xdr:rowOff>171165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73991</xdr:rowOff>
    </xdr:from>
    <xdr:to>
      <xdr:col>46</xdr:col>
      <xdr:colOff>38100</xdr:colOff>
      <xdr:row>98</xdr:row>
      <xdr:rowOff>4141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166718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99425</xdr:rowOff>
    </xdr:from>
    <xdr:to>
      <xdr:col>41</xdr:col>
      <xdr:colOff>101600</xdr:colOff>
      <xdr:row>98</xdr:row>
      <xdr:rowOff>29575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20702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107366</xdr:rowOff>
    </xdr:from>
    <xdr:to>
      <xdr:col>36</xdr:col>
      <xdr:colOff>165100</xdr:colOff>
      <xdr:row>98</xdr:row>
      <xdr:rowOff>37516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28643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45466</xdr:rowOff>
    </xdr:from>
    <xdr:to>
      <xdr:col>85</xdr:col>
      <xdr:colOff>126364</xdr:colOff>
      <xdr:row>37</xdr:row>
      <xdr:rowOff>101956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88966"/>
          <a:ext cx="1269" cy="125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105783</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101956</xdr:rowOff>
    </xdr:from>
    <xdr:to>
      <xdr:col>86</xdr:col>
      <xdr:colOff>25400</xdr:colOff>
      <xdr:row>37</xdr:row>
      <xdr:rowOff>101956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4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163593</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45466</xdr:rowOff>
    </xdr:from>
    <xdr:to>
      <xdr:col>86</xdr:col>
      <xdr:colOff>25400</xdr:colOff>
      <xdr:row>30</xdr:row>
      <xdr:rowOff>45466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101956</xdr:rowOff>
    </xdr:from>
    <xdr:to>
      <xdr:col>85</xdr:col>
      <xdr:colOff>127000</xdr:colOff>
      <xdr:row>37</xdr:row>
      <xdr:rowOff>119342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45606"/>
          <a:ext cx="8382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100995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30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78118</xdr:rowOff>
    </xdr:from>
    <xdr:to>
      <xdr:col>85</xdr:col>
      <xdr:colOff>177800</xdr:colOff>
      <xdr:row>36</xdr:row>
      <xdr:rowOff>8268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110833</xdr:rowOff>
    </xdr:from>
    <xdr:to>
      <xdr:col>81</xdr:col>
      <xdr:colOff>50800</xdr:colOff>
      <xdr:row>37</xdr:row>
      <xdr:rowOff>119342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54483"/>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97879</xdr:rowOff>
    </xdr:from>
    <xdr:to>
      <xdr:col>81</xdr:col>
      <xdr:colOff>101600</xdr:colOff>
      <xdr:row>36</xdr:row>
      <xdr:rowOff>28029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9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44556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8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110833</xdr:rowOff>
    </xdr:from>
    <xdr:to>
      <xdr:col>76</xdr:col>
      <xdr:colOff>114300</xdr:colOff>
      <xdr:row>37</xdr:row>
      <xdr:rowOff>123622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54483"/>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65646</xdr:rowOff>
    </xdr:from>
    <xdr:to>
      <xdr:col>76</xdr:col>
      <xdr:colOff>165100</xdr:colOff>
      <xdr:row>35</xdr:row>
      <xdr:rowOff>167246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6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12323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84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123622</xdr:rowOff>
    </xdr:from>
    <xdr:to>
      <xdr:col>71</xdr:col>
      <xdr:colOff>177800</xdr:colOff>
      <xdr:row>37</xdr:row>
      <xdr:rowOff>126644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67272"/>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16104</xdr:rowOff>
    </xdr:from>
    <xdr:to>
      <xdr:col>72</xdr:col>
      <xdr:colOff>38100</xdr:colOff>
      <xdr:row>35</xdr:row>
      <xdr:rowOff>117704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134231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99162</xdr:rowOff>
    </xdr:from>
    <xdr:to>
      <xdr:col>67</xdr:col>
      <xdr:colOff>101600</xdr:colOff>
      <xdr:row>36</xdr:row>
      <xdr:rowOff>29312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45839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51156</xdr:rowOff>
    </xdr:from>
    <xdr:to>
      <xdr:col>85</xdr:col>
      <xdr:colOff>177800</xdr:colOff>
      <xdr:row>37</xdr:row>
      <xdr:rowOff>152756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137533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68542</xdr:rowOff>
    </xdr:from>
    <xdr:to>
      <xdr:col>81</xdr:col>
      <xdr:colOff>101600</xdr:colOff>
      <xdr:row>37</xdr:row>
      <xdr:rowOff>170142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161269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60033</xdr:rowOff>
    </xdr:from>
    <xdr:to>
      <xdr:col>76</xdr:col>
      <xdr:colOff>165100</xdr:colOff>
      <xdr:row>37</xdr:row>
      <xdr:rowOff>161633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152760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72822</xdr:rowOff>
    </xdr:from>
    <xdr:to>
      <xdr:col>72</xdr:col>
      <xdr:colOff>38100</xdr:colOff>
      <xdr:row>38</xdr:row>
      <xdr:rowOff>2972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165549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75844</xdr:rowOff>
    </xdr:from>
    <xdr:to>
      <xdr:col>67</xdr:col>
      <xdr:colOff>101600</xdr:colOff>
      <xdr:row>38</xdr:row>
      <xdr:rowOff>5994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168571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85785</xdr:rowOff>
    </xdr:from>
    <xdr:to>
      <xdr:col>85</xdr:col>
      <xdr:colOff>127000</xdr:colOff>
      <xdr:row>57</xdr:row>
      <xdr:rowOff>90032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686985"/>
          <a:ext cx="838200" cy="17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90032</xdr:rowOff>
    </xdr:from>
    <xdr:to>
      <xdr:col>81</xdr:col>
      <xdr:colOff>50800</xdr:colOff>
      <xdr:row>57</xdr:row>
      <xdr:rowOff>101440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62682"/>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101440</xdr:rowOff>
    </xdr:from>
    <xdr:to>
      <xdr:col>76</xdr:col>
      <xdr:colOff>114300</xdr:colOff>
      <xdr:row>57</xdr:row>
      <xdr:rowOff>122452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74090"/>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104632</xdr:rowOff>
    </xdr:from>
    <xdr:to>
      <xdr:col>71</xdr:col>
      <xdr:colOff>177800</xdr:colOff>
      <xdr:row>57</xdr:row>
      <xdr:rowOff>122452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77282"/>
          <a:ext cx="8890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34985</xdr:rowOff>
    </xdr:from>
    <xdr:to>
      <xdr:col>85</xdr:col>
      <xdr:colOff>177800</xdr:colOff>
      <xdr:row>56</xdr:row>
      <xdr:rowOff>136585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57862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39232</xdr:rowOff>
    </xdr:from>
    <xdr:to>
      <xdr:col>81</xdr:col>
      <xdr:colOff>101600</xdr:colOff>
      <xdr:row>57</xdr:row>
      <xdr:rowOff>140832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131959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50640</xdr:rowOff>
    </xdr:from>
    <xdr:to>
      <xdr:col>76</xdr:col>
      <xdr:colOff>165100</xdr:colOff>
      <xdr:row>57</xdr:row>
      <xdr:rowOff>152240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143367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71652</xdr:rowOff>
    </xdr:from>
    <xdr:to>
      <xdr:col>72</xdr:col>
      <xdr:colOff>38100</xdr:colOff>
      <xdr:row>58</xdr:row>
      <xdr:rowOff>1802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164379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53832</xdr:rowOff>
    </xdr:from>
    <xdr:to>
      <xdr:col>67</xdr:col>
      <xdr:colOff>101600</xdr:colOff>
      <xdr:row>57</xdr:row>
      <xdr:rowOff>155432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146559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1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35458</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0008"/>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35602</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015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35602</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015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31893</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76443"/>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156108</xdr:rowOff>
    </xdr:from>
    <xdr:to>
      <xdr:col>85</xdr:col>
      <xdr:colOff>177800</xdr:colOff>
      <xdr:row>79</xdr:row>
      <xdr:rowOff>86258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71035</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156252</xdr:rowOff>
    </xdr:from>
    <xdr:to>
      <xdr:col>76</xdr:col>
      <xdr:colOff>165100</xdr:colOff>
      <xdr:row>79</xdr:row>
      <xdr:rowOff>86402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77529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152543</xdr:rowOff>
    </xdr:from>
    <xdr:to>
      <xdr:col>67</xdr:col>
      <xdr:colOff>101600</xdr:colOff>
      <xdr:row>79</xdr:row>
      <xdr:rowOff>82693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73820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61030</xdr:rowOff>
    </xdr:from>
    <xdr:to>
      <xdr:col>85</xdr:col>
      <xdr:colOff>127000</xdr:colOff>
      <xdr:row>98</xdr:row>
      <xdr:rowOff>69173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63130"/>
          <a:ext cx="8382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69173</xdr:rowOff>
    </xdr:from>
    <xdr:to>
      <xdr:col>81</xdr:col>
      <xdr:colOff>50800</xdr:colOff>
      <xdr:row>98</xdr:row>
      <xdr:rowOff>72510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71273"/>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67314</xdr:rowOff>
    </xdr:from>
    <xdr:to>
      <xdr:col>76</xdr:col>
      <xdr:colOff>114300</xdr:colOff>
      <xdr:row>98</xdr:row>
      <xdr:rowOff>72510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86941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59762</xdr:rowOff>
    </xdr:from>
    <xdr:to>
      <xdr:col>71</xdr:col>
      <xdr:colOff>177800</xdr:colOff>
      <xdr:row>98</xdr:row>
      <xdr:rowOff>67314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61862"/>
          <a:ext cx="889000" cy="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10230</xdr:rowOff>
    </xdr:from>
    <xdr:to>
      <xdr:col>85</xdr:col>
      <xdr:colOff>177800</xdr:colOff>
      <xdr:row>98</xdr:row>
      <xdr:rowOff>111830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160107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18373</xdr:rowOff>
    </xdr:from>
    <xdr:to>
      <xdr:col>81</xdr:col>
      <xdr:colOff>101600</xdr:colOff>
      <xdr:row>98</xdr:row>
      <xdr:rowOff>119973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111100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1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21710</xdr:rowOff>
    </xdr:from>
    <xdr:to>
      <xdr:col>76</xdr:col>
      <xdr:colOff>165100</xdr:colOff>
      <xdr:row>98</xdr:row>
      <xdr:rowOff>123310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114437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1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16514</xdr:rowOff>
    </xdr:from>
    <xdr:to>
      <xdr:col>72</xdr:col>
      <xdr:colOff>38100</xdr:colOff>
      <xdr:row>98</xdr:row>
      <xdr:rowOff>118114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109241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8962</xdr:rowOff>
    </xdr:from>
    <xdr:to>
      <xdr:col>67</xdr:col>
      <xdr:colOff>101600</xdr:colOff>
      <xdr:row>98</xdr:row>
      <xdr:rowOff>110562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本村の令和５年度決算は、類似団体平均値と比較して総務費、民生費及び教育費を除き、すべての項目で下回る状況にある。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対前年比で増加額が多い項目は、商工費</a:t>
          </a:r>
          <a:r>
            <a:rPr kumimoji="1" lang="en-US" altLang="ja-JP" sz="1300">
              <a:latin typeface="ＭＳ Ｐゴシック" panose="020B0600070205080204" pitchFamily="50" charset="-128"/>
              <a:ea typeface="ＭＳ Ｐゴシック" panose="020B0600070205080204" pitchFamily="50" charset="-128"/>
            </a:rPr>
            <a:t>8,867</a:t>
          </a:r>
          <a:r>
            <a:rPr kumimoji="1" lang="ja-JP" altLang="en-US" sz="1300">
              <a:latin typeface="ＭＳ Ｐゴシック" panose="020B0600070205080204" pitchFamily="50" charset="-128"/>
              <a:ea typeface="ＭＳ Ｐゴシック" panose="020B0600070205080204" pitchFamily="50" charset="-128"/>
            </a:rPr>
            <a:t>円、教育費</a:t>
          </a:r>
          <a:r>
            <a:rPr kumimoji="1" lang="en-US" altLang="ja-JP" sz="1300">
              <a:latin typeface="ＭＳ Ｐゴシック" panose="020B0600070205080204" pitchFamily="50" charset="-128"/>
              <a:ea typeface="ＭＳ Ｐゴシック" panose="020B0600070205080204" pitchFamily="50" charset="-128"/>
            </a:rPr>
            <a:t>40,714</a:t>
          </a:r>
          <a:r>
            <a:rPr kumimoji="1" lang="ja-JP" altLang="en-US" sz="1300">
              <a:latin typeface="ＭＳ Ｐゴシック" panose="020B0600070205080204" pitchFamily="50" charset="-128"/>
              <a:ea typeface="ＭＳ Ｐゴシック" panose="020B0600070205080204" pitchFamily="50" charset="-128"/>
            </a:rPr>
            <a:t>円の増となっている。その要因は、新型コロナウイルス感染症対策事業、今帰仁小学校校舎建設事業等による。減少した項目は、総務費</a:t>
          </a:r>
          <a:r>
            <a:rPr kumimoji="1" lang="en-US" altLang="ja-JP" sz="1300">
              <a:latin typeface="ＭＳ Ｐゴシック" panose="020B0600070205080204" pitchFamily="50" charset="-128"/>
              <a:ea typeface="ＭＳ Ｐゴシック" panose="020B0600070205080204" pitchFamily="50" charset="-128"/>
            </a:rPr>
            <a:t>38,007</a:t>
          </a:r>
          <a:r>
            <a:rPr kumimoji="1" lang="ja-JP" altLang="en-US" sz="1300">
              <a:latin typeface="ＭＳ Ｐゴシック" panose="020B0600070205080204" pitchFamily="50" charset="-128"/>
              <a:ea typeface="ＭＳ Ｐゴシック" panose="020B0600070205080204" pitchFamily="50" charset="-128"/>
            </a:rPr>
            <a:t>円、農林水産業費</a:t>
          </a:r>
          <a:r>
            <a:rPr kumimoji="1" lang="en-US" altLang="ja-JP" sz="1300">
              <a:latin typeface="ＭＳ Ｐゴシック" panose="020B0600070205080204" pitchFamily="50" charset="-128"/>
              <a:ea typeface="ＭＳ Ｐゴシック" panose="020B0600070205080204" pitchFamily="50" charset="-128"/>
            </a:rPr>
            <a:t>16,800</a:t>
          </a:r>
          <a:r>
            <a:rPr kumimoji="1" lang="ja-JP" altLang="en-US" sz="1300">
              <a:latin typeface="ＭＳ Ｐゴシック" panose="020B0600070205080204" pitchFamily="50" charset="-128"/>
              <a:ea typeface="ＭＳ Ｐゴシック" panose="020B0600070205080204" pitchFamily="50" charset="-128"/>
            </a:rPr>
            <a:t>円、土木費</a:t>
          </a:r>
          <a:r>
            <a:rPr kumimoji="1" lang="en-US" altLang="ja-JP" sz="1300">
              <a:latin typeface="ＭＳ Ｐゴシック" panose="020B0600070205080204" pitchFamily="50" charset="-128"/>
              <a:ea typeface="ＭＳ Ｐゴシック" panose="020B0600070205080204" pitchFamily="50" charset="-128"/>
            </a:rPr>
            <a:t>13,865</a:t>
          </a:r>
          <a:r>
            <a:rPr kumimoji="1" lang="ja-JP" altLang="en-US" sz="1300">
              <a:latin typeface="ＭＳ Ｐゴシック" panose="020B0600070205080204" pitchFamily="50" charset="-128"/>
              <a:ea typeface="ＭＳ Ｐゴシック" panose="020B0600070205080204" pitchFamily="50" charset="-128"/>
            </a:rPr>
            <a:t>円減となっており、これは総務費は新庁舎建設事業、農林水産業費は災害に強い高機能型栽培施設の導入事業等、土木費は湧川第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団地新築事業の事業費減によるものである。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今後今帰仁小学校校舎建設等大型事業が予定されており教育費や公債費の数値が大きく増加することが見込まれる。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国県支出金及び地方債等により歳入は</a:t>
          </a:r>
          <a:r>
            <a:rPr kumimoji="1" lang="en-US" altLang="ja-JP" sz="1400">
              <a:latin typeface="ＭＳ ゴシック" pitchFamily="49" charset="-128"/>
              <a:ea typeface="ＭＳ ゴシック" pitchFamily="49" charset="-128"/>
            </a:rPr>
            <a:t>454</a:t>
          </a:r>
          <a:r>
            <a:rPr kumimoji="1" lang="ja-JP" altLang="en-US" sz="1400">
              <a:latin typeface="ＭＳ ゴシック" pitchFamily="49" charset="-128"/>
              <a:ea typeface="ＭＳ ゴシック" pitchFamily="49" charset="-128"/>
            </a:rPr>
            <a:t>百万円減、歳出も普通建設事業費の減等により分子となる実質収支額は前年比 </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百万円減となった。また、分母となる標準財政規模が前年比 </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百万円減となったため、実質収支比率は</a:t>
          </a:r>
          <a:r>
            <a:rPr kumimoji="1" lang="en-US" altLang="ja-JP" sz="1400">
              <a:latin typeface="ＭＳ ゴシック" pitchFamily="49" charset="-128"/>
              <a:ea typeface="ＭＳ ゴシック" pitchFamily="49" charset="-128"/>
            </a:rPr>
            <a:t>24.42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16.32</a:t>
          </a:r>
          <a:r>
            <a:rPr kumimoji="1" lang="ja-JP" altLang="en-US" sz="1400">
              <a:latin typeface="ＭＳ ゴシック" pitchFamily="49" charset="-128"/>
              <a:ea typeface="ＭＳ ゴシック" pitchFamily="49" charset="-128"/>
            </a:rPr>
            <a:t>％へと減少した。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令和元年度より水道事業特別会計及び国民健康保険特別会計において財務状況の改善があり赤字が解消された。令和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年度以降全会計において黒字に転じている。</a:t>
          </a:r>
        </a:p>
        <a:p>
          <a:r>
            <a:rPr kumimoji="1" lang="ja-JP" altLang="en-US" sz="1400">
              <a:latin typeface="ＭＳ ゴシック" pitchFamily="49" charset="-128"/>
              <a:ea typeface="ＭＳ ゴシック" pitchFamily="49" charset="-128"/>
            </a:rPr>
            <a:t>　令和４年度に料金改定を実施した水道事業は、企業局受水費の段階的料金改定や光熱費の高騰により今後再び料金見直しが必要と思われる。</a:t>
          </a:r>
        </a:p>
        <a:p>
          <a:r>
            <a:rPr kumimoji="1" lang="ja-JP" altLang="en-US" sz="1400">
              <a:latin typeface="ＭＳ ゴシック" pitchFamily="49" charset="-128"/>
              <a:ea typeface="ＭＳ ゴシック" pitchFamily="49" charset="-128"/>
            </a:rPr>
            <a:t>　国民健康保険特別会計においては、必要な財源確保のため令和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年度以降段階的な税率改正を予定している。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実質公債比率の算定に用いられる分子構造において、地方債の元利償還金の額を除き減少傾向が認められる。</a:t>
          </a:r>
        </a:p>
        <a:p>
          <a:r>
            <a:rPr kumimoji="1" lang="ja-JP" altLang="en-US" sz="1300">
              <a:latin typeface="ＭＳ ゴシック" pitchFamily="49" charset="-128"/>
              <a:ea typeface="ＭＳ ゴシック" pitchFamily="49" charset="-128"/>
            </a:rPr>
            <a:t>　地方債の元利償還金は対前年比で</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百万円の増となっている。これは据置期間が終了したことによる元金の増と新庁舎、湧川第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団地及び今帰仁小学校建設工事に係る起債の償還開始等が要因である。</a:t>
          </a:r>
        </a:p>
        <a:p>
          <a:r>
            <a:rPr kumimoji="1" lang="ja-JP" altLang="en-US" sz="1300">
              <a:latin typeface="ＭＳ ゴシック" pitchFamily="49" charset="-128"/>
              <a:ea typeface="ＭＳ ゴシック" pitchFamily="49" charset="-128"/>
            </a:rPr>
            <a:t>　算入公債費の減少額に対し元利償還金から一時借入金の利子までの減少額が小さいため、実質公債費比率の分子も増加となっている。</a:t>
          </a:r>
        </a:p>
        <a:p>
          <a:r>
            <a:rPr kumimoji="1" lang="ja-JP" altLang="en-US" sz="1300">
              <a:latin typeface="ＭＳ ゴシック" pitchFamily="49" charset="-128"/>
              <a:ea typeface="ＭＳ ゴシック" pitchFamily="49" charset="-128"/>
            </a:rPr>
            <a:t>　今後、今帰仁小学校校舎建設、庁舎周辺整備により元利償還金増が予定されているが、新規発行抑制に努める必要がある。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将来負担額を構成する一般会計等に係る地方債の現在高、組合負担等見込額において増加は認められるもののその他項目は減少にある。　地方債現在高は、新庁舎、湧川第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団地及び今帰仁小学校校舎建設工事に係る起債額の増加によるものである。</a:t>
          </a:r>
        </a:p>
        <a:p>
          <a:r>
            <a:rPr kumimoji="1" lang="ja-JP" altLang="en-US" sz="1400">
              <a:latin typeface="ＭＳ ゴシック" pitchFamily="49" charset="-128"/>
              <a:ea typeface="ＭＳ ゴシック" pitchFamily="49" charset="-128"/>
            </a:rPr>
            <a:t> 　繰越金やふるさと納税等の増による積立の増により充当可能基金は、前年比</a:t>
          </a:r>
          <a:r>
            <a:rPr kumimoji="1" lang="en-US" altLang="ja-JP" sz="1400">
              <a:latin typeface="ＭＳ ゴシック" pitchFamily="49" charset="-128"/>
              <a:ea typeface="ＭＳ ゴシック" pitchFamily="49" charset="-128"/>
            </a:rPr>
            <a:t>571</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これにより将来負担比率分子が減少した。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今後、小学校校舎建設、北山文化圏センター事業により地方債現在高増が予定されていおり、比率上昇が予測されるため、地方債の新規発行抑制や充当可能基金積立金増に努める必要がある。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今帰仁小学校校舎建設工事及び</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６年度から開始する北山文化圏センター事業に備え「公共施設等総合管理基金」を積立てたこと、また繰越金やふるさと納税の増による積立の増により令和５年度末の残高は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2,293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百万円となっており、前年度末より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小学校校舎建設工事や北山文化圏センター事業、その他大型事業が想定されるため各種基金への積み増しが必要となる。限られた歳入から基金への積立を行うため、今まで以上に事業の精査を行い、真に必要な事業の実施につなげていき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今帰仁村公共施設等総合管理基金：公共用又は公用に供する施設の新設、長寿命化、更新整備、統合等を行う事業いに使用する</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今帰仁村うるおいと安らぎの村づくり応援基金：ふるさと納税寄付金を積立しそれを寄付金使途による事業に使用する。</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今帰仁村ふるさと基金：ふるさとづくり事業（ハード・ソフト）に使用する。</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今帰仁村職員退職手当基金：今帰仁村職員の退職手当の支給に要する経費に不測が生じた際の財源に充てられる。</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今帰仁村福祉基金：村内における福祉活動の促進などに使用する。</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今帰仁小学校校舎建設工事及び</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６年度から開始する北山文化圏センター事業に備え、村有地売却収入等を財源に公共施設等総合管理基金を積立てている。</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また、ふるさと納税寄付金の増加により、うるおいと安らぎの村づくり応援基金が前年度比</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今後も北山文化圏センター事業をはじめ大型事業が予定されており、公共施設等総合管理基金の減少が懸念される。使用目的のない普通財産等を売却し公共施設等総合管理基金への積み増しが必要でる。</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令和５年度末の残高は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百万円増となっている。繰越金の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百万の増等による積立金の増と、「うるおいと安らぎの村づくり応援基金」等その他目的基金活用による取崩し金の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百万円減となった事が大きな要因である。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行政サービスの充実や拡充にむけ基金の積立原資の確保に努める。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令和４年度補正予算（第１号）に伴う臨時財政対策債償還基金費により６百万円増となった。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積立額の増額を検討する。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8808823</v>
      </c>
      <c r="BO4" s="449"/>
      <c r="BP4" s="449"/>
      <c r="BQ4" s="449"/>
      <c r="BR4" s="449"/>
      <c r="BS4" s="449"/>
      <c r="BT4" s="449"/>
      <c r="BU4" s="450"/>
      <c r="BV4" s="448">
        <v>9262442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16.3</v>
      </c>
      <c r="CU4" s="589"/>
      <c r="CV4" s="589"/>
      <c r="CW4" s="589"/>
      <c r="CX4" s="589"/>
      <c r="CY4" s="589"/>
      <c r="CZ4" s="589"/>
      <c r="DA4" s="590"/>
      <c r="DB4" s="588">
        <v>24.4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8084645</v>
      </c>
      <c r="BO5" s="420"/>
      <c r="BP5" s="420"/>
      <c r="BQ5" s="420"/>
      <c r="BR5" s="420"/>
      <c r="BS5" s="420"/>
      <c r="BT5" s="420"/>
      <c r="BU5" s="421"/>
      <c r="BV5" s="419">
        <v>8239015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81.599999999999994</v>
      </c>
      <c r="CU5" s="417"/>
      <c r="CV5" s="417"/>
      <c r="CW5" s="417"/>
      <c r="CX5" s="417"/>
      <c r="CY5" s="417"/>
      <c r="CZ5" s="417"/>
      <c r="DA5" s="418"/>
      <c r="DB5" s="416">
        <v>80.5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724178</v>
      </c>
      <c r="BO6" s="420"/>
      <c r="BP6" s="420"/>
      <c r="BQ6" s="420"/>
      <c r="BR6" s="420"/>
      <c r="BS6" s="420"/>
      <c r="BT6" s="420"/>
      <c r="BU6" s="421"/>
      <c r="BV6" s="419">
        <v>1023427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v>
      </c>
      <c r="CU6" s="563"/>
      <c r="CV6" s="563"/>
      <c r="CW6" s="563"/>
      <c r="CX6" s="563"/>
      <c r="CY6" s="563"/>
      <c r="CZ6" s="563"/>
      <c r="DA6" s="564"/>
      <c r="DB6" s="562">
        <v>81.3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176032</v>
      </c>
      <c r="BO7" s="420"/>
      <c r="BP7" s="420"/>
      <c r="BQ7" s="420"/>
      <c r="BR7" s="420"/>
      <c r="BS7" s="420"/>
      <c r="BT7" s="420"/>
      <c r="BU7" s="421"/>
      <c r="BV7" s="419">
        <v>208788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3359329</v>
      </c>
      <c r="CU7" s="420"/>
      <c r="CV7" s="420"/>
      <c r="CW7" s="420"/>
      <c r="CX7" s="420"/>
      <c r="CY7" s="420"/>
      <c r="CZ7" s="420"/>
      <c r="DA7" s="421"/>
      <c r="DB7" s="419">
        <v>3336173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548146</v>
      </c>
      <c r="BO8" s="420"/>
      <c r="BP8" s="420"/>
      <c r="BQ8" s="420"/>
      <c r="BR8" s="420"/>
      <c r="BS8" s="420"/>
      <c r="BT8" s="420"/>
      <c r="BU8" s="421"/>
      <c r="BV8" s="419">
        <v>814639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8894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-266493</v>
      </c>
      <c r="BO9" s="420"/>
      <c r="BP9" s="420"/>
      <c r="BQ9" s="420"/>
      <c r="BR9" s="420"/>
      <c r="BS9" s="420"/>
      <c r="BT9" s="420"/>
      <c r="BU9" s="421"/>
      <c r="BV9" s="419">
        <v>142347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6.8</v>
      </c>
      <c r="CU9" s="417"/>
      <c r="CV9" s="417"/>
      <c r="CW9" s="417"/>
      <c r="CX9" s="417"/>
      <c r="CY9" s="417"/>
      <c r="CZ9" s="417"/>
      <c r="DA9" s="418"/>
      <c r="DB9" s="416">
        <v>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9531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638869</v>
      </c>
      <c r="BO10" s="420"/>
      <c r="BP10" s="420"/>
      <c r="BQ10" s="420"/>
      <c r="BR10" s="420"/>
      <c r="BS10" s="420"/>
      <c r="BT10" s="420"/>
      <c r="BU10" s="421"/>
      <c r="BV10" s="419">
        <v>498254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9286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370009</v>
      </c>
      <c r="BO12" s="420"/>
      <c r="BP12" s="420"/>
      <c r="BQ12" s="420"/>
      <c r="BR12" s="420"/>
      <c r="BS12" s="420"/>
      <c r="BT12" s="420"/>
      <c r="BU12" s="421"/>
      <c r="BV12" s="419">
        <v>394336</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9202</v>
      </c>
      <c r="S13" s="507"/>
      <c r="T13" s="507"/>
      <c r="U13" s="507"/>
      <c r="V13" s="508"/>
      <c r="W13" s="509" t="s">
        <v>130</v>
      </c>
      <c r="X13" s="405"/>
      <c r="Y13" s="405"/>
      <c r="Z13" s="405"/>
      <c r="AA13" s="405"/>
      <c r="AB13" s="406"/>
      <c r="AC13" s="372">
        <v>896</v>
      </c>
      <c r="AD13" s="373"/>
      <c r="AE13" s="373"/>
      <c r="AF13" s="373"/>
      <c r="AG13" s="374"/>
      <c r="AH13" s="372">
        <v>1040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2367</v>
      </c>
      <c r="BO13" s="420"/>
      <c r="BP13" s="420"/>
      <c r="BQ13" s="420"/>
      <c r="BR13" s="420"/>
      <c r="BS13" s="420"/>
      <c r="BT13" s="420"/>
      <c r="BU13" s="421"/>
      <c r="BV13" s="419">
        <v>246265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9364</v>
      </c>
      <c r="S14" s="507"/>
      <c r="T14" s="507"/>
      <c r="U14" s="507"/>
      <c r="V14" s="508"/>
      <c r="W14" s="510"/>
      <c r="X14" s="408"/>
      <c r="Y14" s="408"/>
      <c r="Z14" s="408"/>
      <c r="AA14" s="408"/>
      <c r="AB14" s="409"/>
      <c r="AC14" s="499">
        <v>21.8</v>
      </c>
      <c r="AD14" s="500"/>
      <c r="AE14" s="500"/>
      <c r="AF14" s="500"/>
      <c r="AG14" s="501"/>
      <c r="AH14" s="499">
        <v>24.6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0.2</v>
      </c>
      <c r="CU14" s="517"/>
      <c r="CV14" s="517"/>
      <c r="CW14" s="517"/>
      <c r="CX14" s="517"/>
      <c r="CY14" s="517"/>
      <c r="CZ14" s="517"/>
      <c r="DA14" s="518"/>
      <c r="DB14" s="516">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9293</v>
      </c>
      <c r="S15" s="507"/>
      <c r="T15" s="507"/>
      <c r="U15" s="507"/>
      <c r="V15" s="508"/>
      <c r="W15" s="509" t="s">
        <v>137</v>
      </c>
      <c r="X15" s="405"/>
      <c r="Y15" s="405"/>
      <c r="Z15" s="405"/>
      <c r="AA15" s="405"/>
      <c r="AB15" s="406"/>
      <c r="AC15" s="372">
        <v>576</v>
      </c>
      <c r="AD15" s="373"/>
      <c r="AE15" s="373"/>
      <c r="AF15" s="373"/>
      <c r="AG15" s="374"/>
      <c r="AH15" s="372">
        <v>576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856978</v>
      </c>
      <c r="BO15" s="449"/>
      <c r="BP15" s="449"/>
      <c r="BQ15" s="449"/>
      <c r="BR15" s="449"/>
      <c r="BS15" s="449"/>
      <c r="BT15" s="449"/>
      <c r="BU15" s="450"/>
      <c r="BV15" s="448">
        <v>818971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v>
      </c>
      <c r="AD16" s="500"/>
      <c r="AE16" s="500"/>
      <c r="AF16" s="500"/>
      <c r="AG16" s="501"/>
      <c r="AH16" s="499">
        <v>13.6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3133211</v>
      </c>
      <c r="BO16" s="420"/>
      <c r="BP16" s="420"/>
      <c r="BQ16" s="420"/>
      <c r="BR16" s="420"/>
      <c r="BS16" s="420"/>
      <c r="BT16" s="420"/>
      <c r="BU16" s="421"/>
      <c r="BV16" s="419">
        <v>3115543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2638</v>
      </c>
      <c r="AD17" s="373"/>
      <c r="AE17" s="373"/>
      <c r="AF17" s="373"/>
      <c r="AG17" s="374"/>
      <c r="AH17" s="372">
        <v>2612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1068135</v>
      </c>
      <c r="BO17" s="420"/>
      <c r="BP17" s="420"/>
      <c r="BQ17" s="420"/>
      <c r="BR17" s="420"/>
      <c r="BS17" s="420"/>
      <c r="BT17" s="420"/>
      <c r="BU17" s="421"/>
      <c r="BV17" s="419">
        <v>1020534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39.94</v>
      </c>
      <c r="M18" s="472"/>
      <c r="N18" s="472"/>
      <c r="O18" s="472"/>
      <c r="P18" s="472"/>
      <c r="Q18" s="472"/>
      <c r="R18" s="473"/>
      <c r="S18" s="473"/>
      <c r="T18" s="473"/>
      <c r="U18" s="473"/>
      <c r="V18" s="474"/>
      <c r="W18" s="490"/>
      <c r="X18" s="491"/>
      <c r="Y18" s="491"/>
      <c r="Z18" s="491"/>
      <c r="AA18" s="491"/>
      <c r="AB18" s="515"/>
      <c r="AC18" s="389">
        <v>64.2</v>
      </c>
      <c r="AD18" s="390"/>
      <c r="AE18" s="390"/>
      <c r="AF18" s="390"/>
      <c r="AG18" s="475"/>
      <c r="AH18" s="389">
        <v>61.8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2755061</v>
      </c>
      <c r="BO18" s="420"/>
      <c r="BP18" s="420"/>
      <c r="BQ18" s="420"/>
      <c r="BR18" s="420"/>
      <c r="BS18" s="420"/>
      <c r="BT18" s="420"/>
      <c r="BU18" s="421"/>
      <c r="BV18" s="419">
        <v>2712189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5383055</v>
      </c>
      <c r="BO19" s="420"/>
      <c r="BP19" s="420"/>
      <c r="BQ19" s="420"/>
      <c r="BR19" s="420"/>
      <c r="BS19" s="420"/>
      <c r="BT19" s="420"/>
      <c r="BU19" s="421"/>
      <c r="BV19" s="419">
        <v>5217453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3541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4014030</v>
      </c>
      <c r="BO22" s="449"/>
      <c r="BP22" s="449"/>
      <c r="BQ22" s="449"/>
      <c r="BR22" s="449"/>
      <c r="BS22" s="449"/>
      <c r="BT22" s="449"/>
      <c r="BU22" s="450"/>
      <c r="BV22" s="448">
        <v>4000745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3491232</v>
      </c>
      <c r="BO23" s="420"/>
      <c r="BP23" s="420"/>
      <c r="BQ23" s="420"/>
      <c r="BR23" s="420"/>
      <c r="BS23" s="420"/>
      <c r="BT23" s="420"/>
      <c r="BU23" s="421"/>
      <c r="BV23" s="419">
        <v>3614356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6696</v>
      </c>
      <c r="R24" s="373"/>
      <c r="S24" s="373"/>
      <c r="T24" s="373"/>
      <c r="U24" s="373"/>
      <c r="V24" s="374"/>
      <c r="W24" s="462"/>
      <c r="X24" s="399"/>
      <c r="Y24" s="400"/>
      <c r="Z24" s="375" t="s">
        <v>162</v>
      </c>
      <c r="AA24" s="376"/>
      <c r="AB24" s="376"/>
      <c r="AC24" s="376"/>
      <c r="AD24" s="376"/>
      <c r="AE24" s="376"/>
      <c r="AF24" s="376"/>
      <c r="AG24" s="377"/>
      <c r="AH24" s="372">
        <v>112</v>
      </c>
      <c r="AI24" s="373"/>
      <c r="AJ24" s="373"/>
      <c r="AK24" s="373"/>
      <c r="AL24" s="374"/>
      <c r="AM24" s="372">
        <v>323232</v>
      </c>
      <c r="AN24" s="373"/>
      <c r="AO24" s="373"/>
      <c r="AP24" s="373"/>
      <c r="AQ24" s="373"/>
      <c r="AR24" s="374"/>
      <c r="AS24" s="372">
        <v>2886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3126686</v>
      </c>
      <c r="BO24" s="420"/>
      <c r="BP24" s="420"/>
      <c r="BQ24" s="420"/>
      <c r="BR24" s="420"/>
      <c r="BS24" s="420"/>
      <c r="BT24" s="420"/>
      <c r="BU24" s="421"/>
      <c r="BV24" s="419">
        <v>3001023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5719</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2158578</v>
      </c>
      <c r="BO25" s="449"/>
      <c r="BP25" s="449"/>
      <c r="BQ25" s="449"/>
      <c r="BR25" s="449"/>
      <c r="BS25" s="449"/>
      <c r="BT25" s="449"/>
      <c r="BU25" s="450"/>
      <c r="BV25" s="448">
        <v>1937036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5367</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8672</v>
      </c>
      <c r="AN26" s="373"/>
      <c r="AO26" s="373"/>
      <c r="AP26" s="373"/>
      <c r="AQ26" s="373"/>
      <c r="AR26" s="374"/>
      <c r="AS26" s="372">
        <v>2168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2650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9916</v>
      </c>
      <c r="AN27" s="373"/>
      <c r="AO27" s="373"/>
      <c r="AP27" s="373"/>
      <c r="AQ27" s="373"/>
      <c r="AR27" s="374"/>
      <c r="AS27" s="372">
        <v>3305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959310</v>
      </c>
      <c r="BO28" s="449"/>
      <c r="BP28" s="449"/>
      <c r="BQ28" s="449"/>
      <c r="BR28" s="449"/>
      <c r="BS28" s="449"/>
      <c r="BT28" s="449"/>
      <c r="BU28" s="450"/>
      <c r="BV28" s="448">
        <v>690450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9</v>
      </c>
      <c r="M29" s="373"/>
      <c r="N29" s="373"/>
      <c r="O29" s="373"/>
      <c r="P29" s="374"/>
      <c r="Q29" s="372">
        <v>2040</v>
      </c>
      <c r="R29" s="373"/>
      <c r="S29" s="373"/>
      <c r="T29" s="373"/>
      <c r="U29" s="373"/>
      <c r="V29" s="374"/>
      <c r="W29" s="463"/>
      <c r="X29" s="464"/>
      <c r="Y29" s="465"/>
      <c r="Z29" s="375" t="s">
        <v>177</v>
      </c>
      <c r="AA29" s="376"/>
      <c r="AB29" s="376"/>
      <c r="AC29" s="376"/>
      <c r="AD29" s="376"/>
      <c r="AE29" s="376"/>
      <c r="AF29" s="376"/>
      <c r="AG29" s="377"/>
      <c r="AH29" s="372">
        <v>115</v>
      </c>
      <c r="AI29" s="373"/>
      <c r="AJ29" s="373"/>
      <c r="AK29" s="373"/>
      <c r="AL29" s="374"/>
      <c r="AM29" s="372">
        <v>333148</v>
      </c>
      <c r="AN29" s="373"/>
      <c r="AO29" s="373"/>
      <c r="AP29" s="373"/>
      <c r="AQ29" s="373"/>
      <c r="AR29" s="374"/>
      <c r="AS29" s="372">
        <v>2897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52486</v>
      </c>
      <c r="BO29" s="420"/>
      <c r="BP29" s="420"/>
      <c r="BQ29" s="420"/>
      <c r="BR29" s="420"/>
      <c r="BS29" s="420"/>
      <c r="BT29" s="420"/>
      <c r="BU29" s="421"/>
      <c r="BV29" s="419">
        <v>46485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91.4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1281341</v>
      </c>
      <c r="BO30" s="454"/>
      <c r="BP30" s="454"/>
      <c r="BQ30" s="454"/>
      <c r="BR30" s="454"/>
      <c r="BS30" s="454"/>
      <c r="BT30" s="454"/>
      <c r="BU30" s="455"/>
      <c r="BV30" s="453">
        <v>985117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北部広域市町村圏事務組合（一般会計）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本部町今帰仁村清掃施設組合（一般会計）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本部町今帰仁村消防組合（一般会計）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沖縄県市町村総合事務組合（一般会計）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沖縄県市町村自治会館管理組合（一般会計）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沖縄県介護保険広域連合（一般会計）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11</v>
      </c>
      <c r="BX40" s="367"/>
      <c r="BY40" s="368" t="str">
        <f>IF('各会計、関係団体の財政状況及び健全化判断比率'!B74="","",'各会計、関係団体の財政状況及び健全化判断比率'!B74)</f>
        <v>沖縄県介護保険広域連合（特別会計）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12</v>
      </c>
      <c r="BX41" s="367"/>
      <c r="BY41" s="368" t="str">
        <f>IF('各会計、関係団体の財政状況及び健全化判断比率'!B75="","",'各会計、関係団体の財政状況及び健全化判断比率'!B75)</f>
        <v>沖縄県後期高齢者医療広域連合（一般会計）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13</v>
      </c>
      <c r="BX42" s="367"/>
      <c r="BY42" s="368" t="str">
        <f>IF('各会計、関係団体の財政状況及び健全化判断比率'!B76="","",'各会計、関係団体の財政状況及び健全化判断比率'!B76)</f>
        <v>沖縄県後期高齢者医療広域連合（特別会計）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gKhDyjpaEZnYIMin2LkwViTg8Xanrush/EnfNMdL9/BQespCK6mbpRWnaqg/Fri1l76ogtoSusQDzFY8b6Sxw==" saltValue="VaK7gyosvnb8fcCDq3XN6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820477</v>
      </c>
      <c r="S5" s="677"/>
      <c r="T5" s="677"/>
      <c r="U5" s="677"/>
      <c r="V5" s="677"/>
      <c r="W5" s="677"/>
      <c r="X5" s="677"/>
      <c r="Y5" s="702"/>
      <c r="Z5" s="715">
        <v>9.3000000000000007</v>
      </c>
      <c r="AA5" s="715"/>
      <c r="AB5" s="715"/>
      <c r="AC5" s="715"/>
      <c r="AD5" s="716">
        <v>820108</v>
      </c>
      <c r="AE5" s="716"/>
      <c r="AF5" s="716"/>
      <c r="AG5" s="716"/>
      <c r="AH5" s="716"/>
      <c r="AI5" s="716"/>
      <c r="AJ5" s="716"/>
      <c r="AK5" s="716"/>
      <c r="AL5" s="703">
        <v>24.4</v>
      </c>
      <c r="AM5" s="685"/>
      <c r="AN5" s="685"/>
      <c r="AO5" s="704"/>
      <c r="AP5" s="679" t="s">
        <v>216</v>
      </c>
      <c r="AQ5" s="680"/>
      <c r="AR5" s="680"/>
      <c r="AS5" s="680"/>
      <c r="AT5" s="680"/>
      <c r="AU5" s="680"/>
      <c r="AV5" s="680"/>
      <c r="AW5" s="680"/>
      <c r="AX5" s="680"/>
      <c r="AY5" s="680"/>
      <c r="AZ5" s="680"/>
      <c r="BA5" s="680"/>
      <c r="BB5" s="680"/>
      <c r="BC5" s="680"/>
      <c r="BD5" s="680"/>
      <c r="BE5" s="680"/>
      <c r="BF5" s="681"/>
      <c r="BG5" s="621">
        <v>820477</v>
      </c>
      <c r="BH5" s="622"/>
      <c r="BI5" s="622"/>
      <c r="BJ5" s="622"/>
      <c r="BK5" s="622"/>
      <c r="BL5" s="622"/>
      <c r="BM5" s="622"/>
      <c r="BN5" s="623"/>
      <c r="BO5" s="659">
        <v>100</v>
      </c>
      <c r="BP5" s="659"/>
      <c r="BQ5" s="659"/>
      <c r="BR5" s="659"/>
      <c r="BS5" s="660" t="s">
        <v>121</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47551</v>
      </c>
      <c r="S6" s="622"/>
      <c r="T6" s="622"/>
      <c r="U6" s="622"/>
      <c r="V6" s="622"/>
      <c r="W6" s="622"/>
      <c r="X6" s="622"/>
      <c r="Y6" s="623"/>
      <c r="Z6" s="659">
        <v>0.5</v>
      </c>
      <c r="AA6" s="659"/>
      <c r="AB6" s="659"/>
      <c r="AC6" s="659"/>
      <c r="AD6" s="660">
        <v>47551</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820477</v>
      </c>
      <c r="BH6" s="622"/>
      <c r="BI6" s="622"/>
      <c r="BJ6" s="622"/>
      <c r="BK6" s="622"/>
      <c r="BL6" s="622"/>
      <c r="BM6" s="622"/>
      <c r="BN6" s="623"/>
      <c r="BO6" s="659">
        <v>100</v>
      </c>
      <c r="BP6" s="659"/>
      <c r="BQ6" s="659"/>
      <c r="BR6" s="659"/>
      <c r="BS6" s="660" t="s">
        <v>121</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73616</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73616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104</v>
      </c>
      <c r="S7" s="622"/>
      <c r="T7" s="622"/>
      <c r="U7" s="622"/>
      <c r="V7" s="622"/>
      <c r="W7" s="622"/>
      <c r="X7" s="622"/>
      <c r="Y7" s="623"/>
      <c r="Z7" s="659">
        <v>0</v>
      </c>
      <c r="AA7" s="659"/>
      <c r="AB7" s="659"/>
      <c r="AC7" s="659"/>
      <c r="AD7" s="660">
        <v>104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253942</v>
      </c>
      <c r="BH7" s="622"/>
      <c r="BI7" s="622"/>
      <c r="BJ7" s="622"/>
      <c r="BK7" s="622"/>
      <c r="BL7" s="622"/>
      <c r="BM7" s="622"/>
      <c r="BN7" s="623"/>
      <c r="BO7" s="659">
        <v>31</v>
      </c>
      <c r="BP7" s="659"/>
      <c r="BQ7" s="659"/>
      <c r="BR7" s="659"/>
      <c r="BS7" s="660" t="s">
        <v>121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2549938</v>
      </c>
      <c r="CS7" s="622"/>
      <c r="CT7" s="622"/>
      <c r="CU7" s="622"/>
      <c r="CV7" s="622"/>
      <c r="CW7" s="622"/>
      <c r="CX7" s="622"/>
      <c r="CY7" s="623"/>
      <c r="CZ7" s="659">
        <v>31.5</v>
      </c>
      <c r="DA7" s="659"/>
      <c r="DB7" s="659"/>
      <c r="DC7" s="659"/>
      <c r="DD7" s="627">
        <v>180813</v>
      </c>
      <c r="DE7" s="622"/>
      <c r="DF7" s="622"/>
      <c r="DG7" s="622"/>
      <c r="DH7" s="622"/>
      <c r="DI7" s="622"/>
      <c r="DJ7" s="622"/>
      <c r="DK7" s="622"/>
      <c r="DL7" s="622"/>
      <c r="DM7" s="622"/>
      <c r="DN7" s="622"/>
      <c r="DO7" s="622"/>
      <c r="DP7" s="623"/>
      <c r="DQ7" s="627">
        <v>1588306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1333</v>
      </c>
      <c r="S8" s="622"/>
      <c r="T8" s="622"/>
      <c r="U8" s="622"/>
      <c r="V8" s="622"/>
      <c r="W8" s="622"/>
      <c r="X8" s="622"/>
      <c r="Y8" s="623"/>
      <c r="Z8" s="659">
        <v>0</v>
      </c>
      <c r="AA8" s="659"/>
      <c r="AB8" s="659"/>
      <c r="AC8" s="659"/>
      <c r="AD8" s="660">
        <v>1333</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12289</v>
      </c>
      <c r="BH8" s="622"/>
      <c r="BI8" s="622"/>
      <c r="BJ8" s="622"/>
      <c r="BK8" s="622"/>
      <c r="BL8" s="622"/>
      <c r="BM8" s="622"/>
      <c r="BN8" s="623"/>
      <c r="BO8" s="659">
        <v>1.5</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2428770</v>
      </c>
      <c r="CS8" s="622"/>
      <c r="CT8" s="622"/>
      <c r="CU8" s="622"/>
      <c r="CV8" s="622"/>
      <c r="CW8" s="622"/>
      <c r="CX8" s="622"/>
      <c r="CY8" s="623"/>
      <c r="CZ8" s="659">
        <v>30</v>
      </c>
      <c r="DA8" s="659"/>
      <c r="DB8" s="659"/>
      <c r="DC8" s="659"/>
      <c r="DD8" s="627">
        <v>315</v>
      </c>
      <c r="DE8" s="622"/>
      <c r="DF8" s="622"/>
      <c r="DG8" s="622"/>
      <c r="DH8" s="622"/>
      <c r="DI8" s="622"/>
      <c r="DJ8" s="622"/>
      <c r="DK8" s="622"/>
      <c r="DL8" s="622"/>
      <c r="DM8" s="622"/>
      <c r="DN8" s="622"/>
      <c r="DO8" s="622"/>
      <c r="DP8" s="623"/>
      <c r="DQ8" s="627">
        <v>1212797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1495</v>
      </c>
      <c r="S9" s="622"/>
      <c r="T9" s="622"/>
      <c r="U9" s="622"/>
      <c r="V9" s="622"/>
      <c r="W9" s="622"/>
      <c r="X9" s="622"/>
      <c r="Y9" s="623"/>
      <c r="Z9" s="659">
        <v>0</v>
      </c>
      <c r="AA9" s="659"/>
      <c r="AB9" s="659"/>
      <c r="AC9" s="659"/>
      <c r="AD9" s="660">
        <v>1495</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213622</v>
      </c>
      <c r="BH9" s="622"/>
      <c r="BI9" s="622"/>
      <c r="BJ9" s="622"/>
      <c r="BK9" s="622"/>
      <c r="BL9" s="622"/>
      <c r="BM9" s="622"/>
      <c r="BN9" s="623"/>
      <c r="BO9" s="659">
        <v>26</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485029</v>
      </c>
      <c r="CS9" s="622"/>
      <c r="CT9" s="622"/>
      <c r="CU9" s="622"/>
      <c r="CV9" s="622"/>
      <c r="CW9" s="622"/>
      <c r="CX9" s="622"/>
      <c r="CY9" s="623"/>
      <c r="CZ9" s="659">
        <v>6</v>
      </c>
      <c r="DA9" s="659"/>
      <c r="DB9" s="659"/>
      <c r="DC9" s="659"/>
      <c r="DD9" s="627" t="s">
        <v>121</v>
      </c>
      <c r="DE9" s="622"/>
      <c r="DF9" s="622"/>
      <c r="DG9" s="622"/>
      <c r="DH9" s="622"/>
      <c r="DI9" s="622"/>
      <c r="DJ9" s="622"/>
      <c r="DK9" s="622"/>
      <c r="DL9" s="622"/>
      <c r="DM9" s="622"/>
      <c r="DN9" s="622"/>
      <c r="DO9" s="622"/>
      <c r="DP9" s="623"/>
      <c r="DQ9" s="627">
        <v>389656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17527</v>
      </c>
      <c r="BH10" s="622"/>
      <c r="BI10" s="622"/>
      <c r="BJ10" s="622"/>
      <c r="BK10" s="622"/>
      <c r="BL10" s="622"/>
      <c r="BM10" s="622"/>
      <c r="BN10" s="623"/>
      <c r="BO10" s="659">
        <v>2.1</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190216</v>
      </c>
      <c r="S11" s="622"/>
      <c r="T11" s="622"/>
      <c r="U11" s="622"/>
      <c r="V11" s="622"/>
      <c r="W11" s="622"/>
      <c r="X11" s="622"/>
      <c r="Y11" s="623"/>
      <c r="Z11" s="624">
        <v>2.2000000000000002</v>
      </c>
      <c r="AA11" s="625"/>
      <c r="AB11" s="625"/>
      <c r="AC11" s="626"/>
      <c r="AD11" s="627">
        <v>190216</v>
      </c>
      <c r="AE11" s="622"/>
      <c r="AF11" s="622"/>
      <c r="AG11" s="622"/>
      <c r="AH11" s="622"/>
      <c r="AI11" s="622"/>
      <c r="AJ11" s="622"/>
      <c r="AK11" s="623"/>
      <c r="AL11" s="624">
        <v>5.7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10504</v>
      </c>
      <c r="BH11" s="622"/>
      <c r="BI11" s="622"/>
      <c r="BJ11" s="622"/>
      <c r="BK11" s="622"/>
      <c r="BL11" s="622"/>
      <c r="BM11" s="622"/>
      <c r="BN11" s="623"/>
      <c r="BO11" s="659">
        <v>1.3</v>
      </c>
      <c r="BP11" s="659"/>
      <c r="BQ11" s="659"/>
      <c r="BR11" s="659"/>
      <c r="BS11" s="660" t="s">
        <v>121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317551</v>
      </c>
      <c r="CS11" s="622"/>
      <c r="CT11" s="622"/>
      <c r="CU11" s="622"/>
      <c r="CV11" s="622"/>
      <c r="CW11" s="622"/>
      <c r="CX11" s="622"/>
      <c r="CY11" s="623"/>
      <c r="CZ11" s="659">
        <v>3.9</v>
      </c>
      <c r="DA11" s="659"/>
      <c r="DB11" s="659"/>
      <c r="DC11" s="659"/>
      <c r="DD11" s="627">
        <v>107567</v>
      </c>
      <c r="DE11" s="622"/>
      <c r="DF11" s="622"/>
      <c r="DG11" s="622"/>
      <c r="DH11" s="622"/>
      <c r="DI11" s="622"/>
      <c r="DJ11" s="622"/>
      <c r="DK11" s="622"/>
      <c r="DL11" s="622"/>
      <c r="DM11" s="622"/>
      <c r="DN11" s="622"/>
      <c r="DO11" s="622"/>
      <c r="DP11" s="623"/>
      <c r="DQ11" s="627">
        <v>126275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470765</v>
      </c>
      <c r="BH12" s="622"/>
      <c r="BI12" s="622"/>
      <c r="BJ12" s="622"/>
      <c r="BK12" s="622"/>
      <c r="BL12" s="622"/>
      <c r="BM12" s="622"/>
      <c r="BN12" s="623"/>
      <c r="BO12" s="659">
        <v>57.4</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221046</v>
      </c>
      <c r="CS12" s="622"/>
      <c r="CT12" s="622"/>
      <c r="CU12" s="622"/>
      <c r="CV12" s="622"/>
      <c r="CW12" s="622"/>
      <c r="CX12" s="622"/>
      <c r="CY12" s="623"/>
      <c r="CZ12" s="659">
        <v>2.7</v>
      </c>
      <c r="DA12" s="659"/>
      <c r="DB12" s="659"/>
      <c r="DC12" s="659"/>
      <c r="DD12" s="627">
        <v>29518</v>
      </c>
      <c r="DE12" s="622"/>
      <c r="DF12" s="622"/>
      <c r="DG12" s="622"/>
      <c r="DH12" s="622"/>
      <c r="DI12" s="622"/>
      <c r="DJ12" s="622"/>
      <c r="DK12" s="622"/>
      <c r="DL12" s="622"/>
      <c r="DM12" s="622"/>
      <c r="DN12" s="622"/>
      <c r="DO12" s="622"/>
      <c r="DP12" s="623"/>
      <c r="DQ12" s="627">
        <v>25471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470396</v>
      </c>
      <c r="BH13" s="622"/>
      <c r="BI13" s="622"/>
      <c r="BJ13" s="622"/>
      <c r="BK13" s="622"/>
      <c r="BL13" s="622"/>
      <c r="BM13" s="622"/>
      <c r="BN13" s="623"/>
      <c r="BO13" s="659">
        <v>57.3</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258742</v>
      </c>
      <c r="CS13" s="622"/>
      <c r="CT13" s="622"/>
      <c r="CU13" s="622"/>
      <c r="CV13" s="622"/>
      <c r="CW13" s="622"/>
      <c r="CX13" s="622"/>
      <c r="CY13" s="623"/>
      <c r="CZ13" s="659">
        <v>3.2</v>
      </c>
      <c r="DA13" s="659"/>
      <c r="DB13" s="659"/>
      <c r="DC13" s="659"/>
      <c r="DD13" s="627">
        <v>141856</v>
      </c>
      <c r="DE13" s="622"/>
      <c r="DF13" s="622"/>
      <c r="DG13" s="622"/>
      <c r="DH13" s="622"/>
      <c r="DI13" s="622"/>
      <c r="DJ13" s="622"/>
      <c r="DK13" s="622"/>
      <c r="DL13" s="622"/>
      <c r="DM13" s="622"/>
      <c r="DN13" s="622"/>
      <c r="DO13" s="622"/>
      <c r="DP13" s="623"/>
      <c r="DQ13" s="627">
        <v>87449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433</v>
      </c>
      <c r="S14" s="622"/>
      <c r="T14" s="622"/>
      <c r="U14" s="622"/>
      <c r="V14" s="622"/>
      <c r="W14" s="622"/>
      <c r="X14" s="622"/>
      <c r="Y14" s="623"/>
      <c r="Z14" s="659">
        <v>0</v>
      </c>
      <c r="AA14" s="659"/>
      <c r="AB14" s="659"/>
      <c r="AC14" s="659"/>
      <c r="AD14" s="660">
        <v>433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42614</v>
      </c>
      <c r="BH14" s="622"/>
      <c r="BI14" s="622"/>
      <c r="BJ14" s="622"/>
      <c r="BK14" s="622"/>
      <c r="BL14" s="622"/>
      <c r="BM14" s="622"/>
      <c r="BN14" s="623"/>
      <c r="BO14" s="659">
        <v>5.2</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208674</v>
      </c>
      <c r="CS14" s="622"/>
      <c r="CT14" s="622"/>
      <c r="CU14" s="622"/>
      <c r="CV14" s="622"/>
      <c r="CW14" s="622"/>
      <c r="CX14" s="622"/>
      <c r="CY14" s="623"/>
      <c r="CZ14" s="659">
        <v>2.6</v>
      </c>
      <c r="DA14" s="659"/>
      <c r="DB14" s="659"/>
      <c r="DC14" s="659"/>
      <c r="DD14" s="627" t="s">
        <v>121</v>
      </c>
      <c r="DE14" s="622"/>
      <c r="DF14" s="622"/>
      <c r="DG14" s="622"/>
      <c r="DH14" s="622"/>
      <c r="DI14" s="622"/>
      <c r="DJ14" s="622"/>
      <c r="DK14" s="622"/>
      <c r="DL14" s="622"/>
      <c r="DM14" s="622"/>
      <c r="DN14" s="622"/>
      <c r="DO14" s="622"/>
      <c r="DP14" s="623"/>
      <c r="DQ14" s="627">
        <v>208674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53156</v>
      </c>
      <c r="BH15" s="622"/>
      <c r="BI15" s="622"/>
      <c r="BJ15" s="622"/>
      <c r="BK15" s="622"/>
      <c r="BL15" s="622"/>
      <c r="BM15" s="622"/>
      <c r="BN15" s="623"/>
      <c r="BO15" s="659">
        <v>6.5</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1152868</v>
      </c>
      <c r="CS15" s="622"/>
      <c r="CT15" s="622"/>
      <c r="CU15" s="622"/>
      <c r="CV15" s="622"/>
      <c r="CW15" s="622"/>
      <c r="CX15" s="622"/>
      <c r="CY15" s="623"/>
      <c r="CZ15" s="659">
        <v>14.3</v>
      </c>
      <c r="DA15" s="659"/>
      <c r="DB15" s="659"/>
      <c r="DC15" s="659"/>
      <c r="DD15" s="627">
        <v>483670</v>
      </c>
      <c r="DE15" s="622"/>
      <c r="DF15" s="622"/>
      <c r="DG15" s="622"/>
      <c r="DH15" s="622"/>
      <c r="DI15" s="622"/>
      <c r="DJ15" s="622"/>
      <c r="DK15" s="622"/>
      <c r="DL15" s="622"/>
      <c r="DM15" s="622"/>
      <c r="DN15" s="622"/>
      <c r="DO15" s="622"/>
      <c r="DP15" s="623"/>
      <c r="DQ15" s="627">
        <v>580284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4948</v>
      </c>
      <c r="S16" s="622"/>
      <c r="T16" s="622"/>
      <c r="U16" s="622"/>
      <c r="V16" s="622"/>
      <c r="W16" s="622"/>
      <c r="X16" s="622"/>
      <c r="Y16" s="623"/>
      <c r="Z16" s="659">
        <v>0.1</v>
      </c>
      <c r="AA16" s="659"/>
      <c r="AB16" s="659"/>
      <c r="AC16" s="659"/>
      <c r="AD16" s="660">
        <v>4948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10956</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2117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10434</v>
      </c>
      <c r="S17" s="622"/>
      <c r="T17" s="622"/>
      <c r="U17" s="622"/>
      <c r="V17" s="622"/>
      <c r="W17" s="622"/>
      <c r="X17" s="622"/>
      <c r="Y17" s="623"/>
      <c r="Z17" s="659">
        <v>0.1</v>
      </c>
      <c r="AA17" s="659"/>
      <c r="AB17" s="659"/>
      <c r="AC17" s="659"/>
      <c r="AD17" s="660">
        <v>10434</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377455</v>
      </c>
      <c r="CS17" s="622"/>
      <c r="CT17" s="622"/>
      <c r="CU17" s="622"/>
      <c r="CV17" s="622"/>
      <c r="CW17" s="622"/>
      <c r="CX17" s="622"/>
      <c r="CY17" s="623"/>
      <c r="CZ17" s="659">
        <v>4.7</v>
      </c>
      <c r="DA17" s="659"/>
      <c r="DB17" s="659"/>
      <c r="DC17" s="659"/>
      <c r="DD17" s="627" t="s">
        <v>121</v>
      </c>
      <c r="DE17" s="622"/>
      <c r="DF17" s="622"/>
      <c r="DG17" s="622"/>
      <c r="DH17" s="622"/>
      <c r="DI17" s="622"/>
      <c r="DJ17" s="622"/>
      <c r="DK17" s="622"/>
      <c r="DL17" s="622"/>
      <c r="DM17" s="622"/>
      <c r="DN17" s="622"/>
      <c r="DO17" s="622"/>
      <c r="DP17" s="623"/>
      <c r="DQ17" s="627">
        <v>364232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5825</v>
      </c>
      <c r="S18" s="622"/>
      <c r="T18" s="622"/>
      <c r="U18" s="622"/>
      <c r="V18" s="622"/>
      <c r="W18" s="622"/>
      <c r="X18" s="622"/>
      <c r="Y18" s="623"/>
      <c r="Z18" s="659">
        <v>0.1</v>
      </c>
      <c r="AA18" s="659"/>
      <c r="AB18" s="659"/>
      <c r="AC18" s="659"/>
      <c r="AD18" s="660">
        <v>5825</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5758</v>
      </c>
      <c r="S19" s="622"/>
      <c r="T19" s="622"/>
      <c r="U19" s="622"/>
      <c r="V19" s="622"/>
      <c r="W19" s="622"/>
      <c r="X19" s="622"/>
      <c r="Y19" s="623"/>
      <c r="Z19" s="659">
        <v>0.1</v>
      </c>
      <c r="AA19" s="659"/>
      <c r="AB19" s="659"/>
      <c r="AC19" s="659"/>
      <c r="AD19" s="660">
        <v>5758</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67</v>
      </c>
      <c r="S20" s="622"/>
      <c r="T20" s="622"/>
      <c r="U20" s="622"/>
      <c r="V20" s="622"/>
      <c r="W20" s="622"/>
      <c r="X20" s="622"/>
      <c r="Y20" s="623"/>
      <c r="Z20" s="659">
        <v>0</v>
      </c>
      <c r="AA20" s="659"/>
      <c r="AB20" s="659"/>
      <c r="AC20" s="659"/>
      <c r="AD20" s="660">
        <v>67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8084645</v>
      </c>
      <c r="CS20" s="622"/>
      <c r="CT20" s="622"/>
      <c r="CU20" s="622"/>
      <c r="CV20" s="622"/>
      <c r="CW20" s="622"/>
      <c r="CX20" s="622"/>
      <c r="CY20" s="623"/>
      <c r="CZ20" s="659">
        <v>100</v>
      </c>
      <c r="DA20" s="659"/>
      <c r="DB20" s="659"/>
      <c r="DC20" s="659"/>
      <c r="DD20" s="627">
        <v>943739</v>
      </c>
      <c r="DE20" s="622"/>
      <c r="DF20" s="622"/>
      <c r="DG20" s="622"/>
      <c r="DH20" s="622"/>
      <c r="DI20" s="622"/>
      <c r="DJ20" s="622"/>
      <c r="DK20" s="622"/>
      <c r="DL20" s="622"/>
      <c r="DM20" s="622"/>
      <c r="DN20" s="622"/>
      <c r="DO20" s="622"/>
      <c r="DP20" s="623"/>
      <c r="DQ20" s="627">
        <v>4658877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2496295</v>
      </c>
      <c r="S21" s="622"/>
      <c r="T21" s="622"/>
      <c r="U21" s="622"/>
      <c r="V21" s="622"/>
      <c r="W21" s="622"/>
      <c r="X21" s="622"/>
      <c r="Y21" s="623"/>
      <c r="Z21" s="659">
        <v>28.3</v>
      </c>
      <c r="AA21" s="659"/>
      <c r="AB21" s="659"/>
      <c r="AC21" s="659"/>
      <c r="AD21" s="660">
        <v>2276233</v>
      </c>
      <c r="AE21" s="660"/>
      <c r="AF21" s="660"/>
      <c r="AG21" s="660"/>
      <c r="AH21" s="660"/>
      <c r="AI21" s="660"/>
      <c r="AJ21" s="660"/>
      <c r="AK21" s="660"/>
      <c r="AL21" s="624">
        <v>67.8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2276233</v>
      </c>
      <c r="S22" s="622"/>
      <c r="T22" s="622"/>
      <c r="U22" s="622"/>
      <c r="V22" s="622"/>
      <c r="W22" s="622"/>
      <c r="X22" s="622"/>
      <c r="Y22" s="623"/>
      <c r="Z22" s="659">
        <v>25.8</v>
      </c>
      <c r="AA22" s="659"/>
      <c r="AB22" s="659"/>
      <c r="AC22" s="659"/>
      <c r="AD22" s="660">
        <v>2276233</v>
      </c>
      <c r="AE22" s="660"/>
      <c r="AF22" s="660"/>
      <c r="AG22" s="660"/>
      <c r="AH22" s="660"/>
      <c r="AI22" s="660"/>
      <c r="AJ22" s="660"/>
      <c r="AK22" s="660"/>
      <c r="AL22" s="624">
        <v>67.8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220062</v>
      </c>
      <c r="S23" s="622"/>
      <c r="T23" s="622"/>
      <c r="U23" s="622"/>
      <c r="V23" s="622"/>
      <c r="W23" s="622"/>
      <c r="X23" s="622"/>
      <c r="Y23" s="623"/>
      <c r="Z23" s="659">
        <v>2.5</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2473180</v>
      </c>
      <c r="CS24" s="677"/>
      <c r="CT24" s="677"/>
      <c r="CU24" s="677"/>
      <c r="CV24" s="677"/>
      <c r="CW24" s="677"/>
      <c r="CX24" s="677"/>
      <c r="CY24" s="702"/>
      <c r="CZ24" s="703">
        <v>30.6</v>
      </c>
      <c r="DA24" s="685"/>
      <c r="DB24" s="685"/>
      <c r="DC24" s="705"/>
      <c r="DD24" s="701">
        <v>1668967</v>
      </c>
      <c r="DE24" s="677"/>
      <c r="DF24" s="677"/>
      <c r="DG24" s="677"/>
      <c r="DH24" s="677"/>
      <c r="DI24" s="677"/>
      <c r="DJ24" s="677"/>
      <c r="DK24" s="702"/>
      <c r="DL24" s="701">
        <v>1599860</v>
      </c>
      <c r="DM24" s="677"/>
      <c r="DN24" s="677"/>
      <c r="DO24" s="677"/>
      <c r="DP24" s="677"/>
      <c r="DQ24" s="677"/>
      <c r="DR24" s="677"/>
      <c r="DS24" s="677"/>
      <c r="DT24" s="677"/>
      <c r="DU24" s="677"/>
      <c r="DV24" s="702"/>
      <c r="DW24" s="703">
        <v>47.4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3579111</v>
      </c>
      <c r="S25" s="622"/>
      <c r="T25" s="622"/>
      <c r="U25" s="622"/>
      <c r="V25" s="622"/>
      <c r="W25" s="622"/>
      <c r="X25" s="622"/>
      <c r="Y25" s="623"/>
      <c r="Z25" s="659">
        <v>40.6</v>
      </c>
      <c r="AA25" s="659"/>
      <c r="AB25" s="659"/>
      <c r="AC25" s="659"/>
      <c r="AD25" s="660">
        <v>3358680</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1293740</v>
      </c>
      <c r="CS25" s="634"/>
      <c r="CT25" s="634"/>
      <c r="CU25" s="634"/>
      <c r="CV25" s="634"/>
      <c r="CW25" s="634"/>
      <c r="CX25" s="634"/>
      <c r="CY25" s="635"/>
      <c r="CZ25" s="624">
        <v>16</v>
      </c>
      <c r="DA25" s="636"/>
      <c r="DB25" s="636"/>
      <c r="DC25" s="637"/>
      <c r="DD25" s="627">
        <v>1104677</v>
      </c>
      <c r="DE25" s="634"/>
      <c r="DF25" s="634"/>
      <c r="DG25" s="634"/>
      <c r="DH25" s="634"/>
      <c r="DI25" s="634"/>
      <c r="DJ25" s="634"/>
      <c r="DK25" s="635"/>
      <c r="DL25" s="627">
        <v>1064866</v>
      </c>
      <c r="DM25" s="634"/>
      <c r="DN25" s="634"/>
      <c r="DO25" s="634"/>
      <c r="DP25" s="634"/>
      <c r="DQ25" s="634"/>
      <c r="DR25" s="634"/>
      <c r="DS25" s="634"/>
      <c r="DT25" s="634"/>
      <c r="DU25" s="634"/>
      <c r="DV25" s="635"/>
      <c r="DW25" s="624">
        <v>31.6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802</v>
      </c>
      <c r="S26" s="622"/>
      <c r="T26" s="622"/>
      <c r="U26" s="622"/>
      <c r="V26" s="622"/>
      <c r="W26" s="622"/>
      <c r="X26" s="622"/>
      <c r="Y26" s="623"/>
      <c r="Z26" s="659">
        <v>0</v>
      </c>
      <c r="AA26" s="659"/>
      <c r="AB26" s="659"/>
      <c r="AC26" s="659"/>
      <c r="AD26" s="660">
        <v>802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651017</v>
      </c>
      <c r="CS26" s="622"/>
      <c r="CT26" s="622"/>
      <c r="CU26" s="622"/>
      <c r="CV26" s="622"/>
      <c r="CW26" s="622"/>
      <c r="CX26" s="622"/>
      <c r="CY26" s="623"/>
      <c r="CZ26" s="624">
        <v>8.1</v>
      </c>
      <c r="DA26" s="636"/>
      <c r="DB26" s="636"/>
      <c r="DC26" s="637"/>
      <c r="DD26" s="627">
        <v>623653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7829</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820477</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801985</v>
      </c>
      <c r="CS27" s="634"/>
      <c r="CT27" s="634"/>
      <c r="CU27" s="634"/>
      <c r="CV27" s="634"/>
      <c r="CW27" s="634"/>
      <c r="CX27" s="634"/>
      <c r="CY27" s="635"/>
      <c r="CZ27" s="624">
        <v>9.9</v>
      </c>
      <c r="DA27" s="636"/>
      <c r="DB27" s="636"/>
      <c r="DC27" s="637"/>
      <c r="DD27" s="627">
        <v>200058</v>
      </c>
      <c r="DE27" s="634"/>
      <c r="DF27" s="634"/>
      <c r="DG27" s="634"/>
      <c r="DH27" s="634"/>
      <c r="DI27" s="634"/>
      <c r="DJ27" s="634"/>
      <c r="DK27" s="635"/>
      <c r="DL27" s="627">
        <v>170762</v>
      </c>
      <c r="DM27" s="634"/>
      <c r="DN27" s="634"/>
      <c r="DO27" s="634"/>
      <c r="DP27" s="634"/>
      <c r="DQ27" s="634"/>
      <c r="DR27" s="634"/>
      <c r="DS27" s="634"/>
      <c r="DT27" s="634"/>
      <c r="DU27" s="634"/>
      <c r="DV27" s="635"/>
      <c r="DW27" s="624">
        <v>5.0999999999999996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164958</v>
      </c>
      <c r="S28" s="622"/>
      <c r="T28" s="622"/>
      <c r="U28" s="622"/>
      <c r="V28" s="622"/>
      <c r="W28" s="622"/>
      <c r="X28" s="622"/>
      <c r="Y28" s="623"/>
      <c r="Z28" s="659">
        <v>1.9</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377455</v>
      </c>
      <c r="CS28" s="622"/>
      <c r="CT28" s="622"/>
      <c r="CU28" s="622"/>
      <c r="CV28" s="622"/>
      <c r="CW28" s="622"/>
      <c r="CX28" s="622"/>
      <c r="CY28" s="623"/>
      <c r="CZ28" s="624">
        <v>4.7</v>
      </c>
      <c r="DA28" s="636"/>
      <c r="DB28" s="636"/>
      <c r="DC28" s="637"/>
      <c r="DD28" s="627">
        <v>364232</v>
      </c>
      <c r="DE28" s="622"/>
      <c r="DF28" s="622"/>
      <c r="DG28" s="622"/>
      <c r="DH28" s="622"/>
      <c r="DI28" s="622"/>
      <c r="DJ28" s="622"/>
      <c r="DK28" s="623"/>
      <c r="DL28" s="627">
        <v>364232</v>
      </c>
      <c r="DM28" s="622"/>
      <c r="DN28" s="622"/>
      <c r="DO28" s="622"/>
      <c r="DP28" s="622"/>
      <c r="DQ28" s="622"/>
      <c r="DR28" s="622"/>
      <c r="DS28" s="622"/>
      <c r="DT28" s="622"/>
      <c r="DU28" s="622"/>
      <c r="DV28" s="623"/>
      <c r="DW28" s="624">
        <v>10.8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19273</v>
      </c>
      <c r="S29" s="622"/>
      <c r="T29" s="622"/>
      <c r="U29" s="622"/>
      <c r="V29" s="622"/>
      <c r="W29" s="622"/>
      <c r="X29" s="622"/>
      <c r="Y29" s="623"/>
      <c r="Z29" s="659">
        <v>0.2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377455</v>
      </c>
      <c r="CS29" s="634"/>
      <c r="CT29" s="634"/>
      <c r="CU29" s="634"/>
      <c r="CV29" s="634"/>
      <c r="CW29" s="634"/>
      <c r="CX29" s="634"/>
      <c r="CY29" s="635"/>
      <c r="CZ29" s="624">
        <v>4.7</v>
      </c>
      <c r="DA29" s="636"/>
      <c r="DB29" s="636"/>
      <c r="DC29" s="637"/>
      <c r="DD29" s="627">
        <v>364232</v>
      </c>
      <c r="DE29" s="634"/>
      <c r="DF29" s="634"/>
      <c r="DG29" s="634"/>
      <c r="DH29" s="634"/>
      <c r="DI29" s="634"/>
      <c r="DJ29" s="634"/>
      <c r="DK29" s="635"/>
      <c r="DL29" s="627">
        <v>364232</v>
      </c>
      <c r="DM29" s="634"/>
      <c r="DN29" s="634"/>
      <c r="DO29" s="634"/>
      <c r="DP29" s="634"/>
      <c r="DQ29" s="634"/>
      <c r="DR29" s="634"/>
      <c r="DS29" s="634"/>
      <c r="DT29" s="634"/>
      <c r="DU29" s="634"/>
      <c r="DV29" s="635"/>
      <c r="DW29" s="624">
        <v>10.8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1193865</v>
      </c>
      <c r="S30" s="622"/>
      <c r="T30" s="622"/>
      <c r="U30" s="622"/>
      <c r="V30" s="622"/>
      <c r="W30" s="622"/>
      <c r="X30" s="622"/>
      <c r="Y30" s="623"/>
      <c r="Z30" s="659">
        <v>13.6</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358276</v>
      </c>
      <c r="CS30" s="622"/>
      <c r="CT30" s="622"/>
      <c r="CU30" s="622"/>
      <c r="CV30" s="622"/>
      <c r="CW30" s="622"/>
      <c r="CX30" s="622"/>
      <c r="CY30" s="623"/>
      <c r="CZ30" s="624">
        <v>4.4000000000000004</v>
      </c>
      <c r="DA30" s="636"/>
      <c r="DB30" s="636"/>
      <c r="DC30" s="637"/>
      <c r="DD30" s="627">
        <v>345053</v>
      </c>
      <c r="DE30" s="622"/>
      <c r="DF30" s="622"/>
      <c r="DG30" s="622"/>
      <c r="DH30" s="622"/>
      <c r="DI30" s="622"/>
      <c r="DJ30" s="622"/>
      <c r="DK30" s="623"/>
      <c r="DL30" s="627">
        <v>345053</v>
      </c>
      <c r="DM30" s="622"/>
      <c r="DN30" s="622"/>
      <c r="DO30" s="622"/>
      <c r="DP30" s="622"/>
      <c r="DQ30" s="622"/>
      <c r="DR30" s="622"/>
      <c r="DS30" s="622"/>
      <c r="DT30" s="622"/>
      <c r="DU30" s="622"/>
      <c r="DV30" s="623"/>
      <c r="DW30" s="624">
        <v>10.199999999999999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98.6</v>
      </c>
      <c r="BH31" s="684"/>
      <c r="BI31" s="684"/>
      <c r="BJ31" s="684"/>
      <c r="BK31" s="684"/>
      <c r="BL31" s="684"/>
      <c r="BM31" s="685">
        <v>96.1</v>
      </c>
      <c r="BN31" s="684"/>
      <c r="BO31" s="684"/>
      <c r="BP31" s="684"/>
      <c r="BQ31" s="686"/>
      <c r="BR31" s="683">
        <v>98.1</v>
      </c>
      <c r="BS31" s="684"/>
      <c r="BT31" s="684"/>
      <c r="BU31" s="684"/>
      <c r="BV31" s="684"/>
      <c r="BW31" s="684"/>
      <c r="BX31" s="685">
        <v>95.4</v>
      </c>
      <c r="BY31" s="684"/>
      <c r="BZ31" s="684"/>
      <c r="CA31" s="684"/>
      <c r="CB31" s="686"/>
      <c r="CD31" s="642"/>
      <c r="CE31" s="643"/>
      <c r="CF31" s="618" t="s">
        <v>300</v>
      </c>
      <c r="CG31" s="619"/>
      <c r="CH31" s="619"/>
      <c r="CI31" s="619"/>
      <c r="CJ31" s="619"/>
      <c r="CK31" s="619"/>
      <c r="CL31" s="619"/>
      <c r="CM31" s="619"/>
      <c r="CN31" s="619"/>
      <c r="CO31" s="619"/>
      <c r="CP31" s="619"/>
      <c r="CQ31" s="620"/>
      <c r="CR31" s="621">
        <v>19179</v>
      </c>
      <c r="CS31" s="634"/>
      <c r="CT31" s="634"/>
      <c r="CU31" s="634"/>
      <c r="CV31" s="634"/>
      <c r="CW31" s="634"/>
      <c r="CX31" s="634"/>
      <c r="CY31" s="635"/>
      <c r="CZ31" s="624">
        <v>0.2</v>
      </c>
      <c r="DA31" s="636"/>
      <c r="DB31" s="636"/>
      <c r="DC31" s="637"/>
      <c r="DD31" s="627">
        <v>19179</v>
      </c>
      <c r="DE31" s="634"/>
      <c r="DF31" s="634"/>
      <c r="DG31" s="634"/>
      <c r="DH31" s="634"/>
      <c r="DI31" s="634"/>
      <c r="DJ31" s="634"/>
      <c r="DK31" s="635"/>
      <c r="DL31" s="627">
        <v>19179</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843014</v>
      </c>
      <c r="S32" s="622"/>
      <c r="T32" s="622"/>
      <c r="U32" s="622"/>
      <c r="V32" s="622"/>
      <c r="W32" s="622"/>
      <c r="X32" s="622"/>
      <c r="Y32" s="623"/>
      <c r="Z32" s="659">
        <v>9.6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97.1</v>
      </c>
      <c r="BN32" s="634"/>
      <c r="BO32" s="634"/>
      <c r="BP32" s="634"/>
      <c r="BQ32" s="657"/>
      <c r="BR32" s="692">
        <v>97.9</v>
      </c>
      <c r="BS32" s="634"/>
      <c r="BT32" s="634"/>
      <c r="BU32" s="634"/>
      <c r="BV32" s="634"/>
      <c r="BW32" s="634"/>
      <c r="BX32" s="625">
        <v>96.6</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105702</v>
      </c>
      <c r="S33" s="622"/>
      <c r="T33" s="622"/>
      <c r="U33" s="622"/>
      <c r="V33" s="622"/>
      <c r="W33" s="622"/>
      <c r="X33" s="622"/>
      <c r="Y33" s="623"/>
      <c r="Z33" s="659">
        <v>1.2</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98.1</v>
      </c>
      <c r="BH33" s="606"/>
      <c r="BI33" s="606"/>
      <c r="BJ33" s="606"/>
      <c r="BK33" s="606"/>
      <c r="BL33" s="606"/>
      <c r="BM33" s="652">
        <v>95</v>
      </c>
      <c r="BN33" s="606"/>
      <c r="BO33" s="606"/>
      <c r="BP33" s="606"/>
      <c r="BQ33" s="669"/>
      <c r="BR33" s="682">
        <v>97.9</v>
      </c>
      <c r="BS33" s="606"/>
      <c r="BT33" s="606"/>
      <c r="BU33" s="606"/>
      <c r="BV33" s="606"/>
      <c r="BW33" s="606"/>
      <c r="BX33" s="652">
        <v>94.1</v>
      </c>
      <c r="BY33" s="606"/>
      <c r="BZ33" s="606"/>
      <c r="CA33" s="606"/>
      <c r="CB33" s="669"/>
      <c r="CD33" s="618" t="s">
        <v>307</v>
      </c>
      <c r="CE33" s="619"/>
      <c r="CF33" s="619"/>
      <c r="CG33" s="619"/>
      <c r="CH33" s="619"/>
      <c r="CI33" s="619"/>
      <c r="CJ33" s="619"/>
      <c r="CK33" s="619"/>
      <c r="CL33" s="619"/>
      <c r="CM33" s="619"/>
      <c r="CN33" s="619"/>
      <c r="CO33" s="619"/>
      <c r="CP33" s="619"/>
      <c r="CQ33" s="620"/>
      <c r="CR33" s="621">
        <v>4656770</v>
      </c>
      <c r="CS33" s="634"/>
      <c r="CT33" s="634"/>
      <c r="CU33" s="634"/>
      <c r="CV33" s="634"/>
      <c r="CW33" s="634"/>
      <c r="CX33" s="634"/>
      <c r="CY33" s="635"/>
      <c r="CZ33" s="624">
        <v>57.6</v>
      </c>
      <c r="DA33" s="636"/>
      <c r="DB33" s="636"/>
      <c r="DC33" s="637"/>
      <c r="DD33" s="627">
        <v>2810613</v>
      </c>
      <c r="DE33" s="634"/>
      <c r="DF33" s="634"/>
      <c r="DG33" s="634"/>
      <c r="DH33" s="634"/>
      <c r="DI33" s="634"/>
      <c r="DJ33" s="634"/>
      <c r="DK33" s="635"/>
      <c r="DL33" s="627">
        <v>1155201</v>
      </c>
      <c r="DM33" s="634"/>
      <c r="DN33" s="634"/>
      <c r="DO33" s="634"/>
      <c r="DP33" s="634"/>
      <c r="DQ33" s="634"/>
      <c r="DR33" s="634"/>
      <c r="DS33" s="634"/>
      <c r="DT33" s="634"/>
      <c r="DU33" s="634"/>
      <c r="DV33" s="635"/>
      <c r="DW33" s="624">
        <v>34.200000000000003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437151</v>
      </c>
      <c r="S34" s="622"/>
      <c r="T34" s="622"/>
      <c r="U34" s="622"/>
      <c r="V34" s="622"/>
      <c r="W34" s="622"/>
      <c r="X34" s="622"/>
      <c r="Y34" s="623"/>
      <c r="Z34" s="659">
        <v>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1465648</v>
      </c>
      <c r="CS34" s="622"/>
      <c r="CT34" s="622"/>
      <c r="CU34" s="622"/>
      <c r="CV34" s="622"/>
      <c r="CW34" s="622"/>
      <c r="CX34" s="622"/>
      <c r="CY34" s="623"/>
      <c r="CZ34" s="624">
        <v>18.100000000000001</v>
      </c>
      <c r="DA34" s="636"/>
      <c r="DB34" s="636"/>
      <c r="DC34" s="637"/>
      <c r="DD34" s="627">
        <v>650516</v>
      </c>
      <c r="DE34" s="622"/>
      <c r="DF34" s="622"/>
      <c r="DG34" s="622"/>
      <c r="DH34" s="622"/>
      <c r="DI34" s="622"/>
      <c r="DJ34" s="622"/>
      <c r="DK34" s="623"/>
      <c r="DL34" s="627">
        <v>232578</v>
      </c>
      <c r="DM34" s="622"/>
      <c r="DN34" s="622"/>
      <c r="DO34" s="622"/>
      <c r="DP34" s="622"/>
      <c r="DQ34" s="622"/>
      <c r="DR34" s="622"/>
      <c r="DS34" s="622"/>
      <c r="DT34" s="622"/>
      <c r="DU34" s="622"/>
      <c r="DV34" s="623"/>
      <c r="DW34" s="624">
        <v>6.9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888087</v>
      </c>
      <c r="S35" s="622"/>
      <c r="T35" s="622"/>
      <c r="U35" s="622"/>
      <c r="V35" s="622"/>
      <c r="W35" s="622"/>
      <c r="X35" s="622"/>
      <c r="Y35" s="623"/>
      <c r="Z35" s="659">
        <v>10.1</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1289</v>
      </c>
      <c r="CS35" s="634"/>
      <c r="CT35" s="634"/>
      <c r="CU35" s="634"/>
      <c r="CV35" s="634"/>
      <c r="CW35" s="634"/>
      <c r="CX35" s="634"/>
      <c r="CY35" s="635"/>
      <c r="CZ35" s="624">
        <v>0</v>
      </c>
      <c r="DA35" s="636"/>
      <c r="DB35" s="636"/>
      <c r="DC35" s="637"/>
      <c r="DD35" s="627">
        <v>1289</v>
      </c>
      <c r="DE35" s="634"/>
      <c r="DF35" s="634"/>
      <c r="DG35" s="634"/>
      <c r="DH35" s="634"/>
      <c r="DI35" s="634"/>
      <c r="DJ35" s="634"/>
      <c r="DK35" s="635"/>
      <c r="DL35" s="627" t="s">
        <v>121</v>
      </c>
      <c r="DM35" s="634"/>
      <c r="DN35" s="634"/>
      <c r="DO35" s="634"/>
      <c r="DP35" s="634"/>
      <c r="DQ35" s="634"/>
      <c r="DR35" s="634"/>
      <c r="DS35" s="634"/>
      <c r="DT35" s="634"/>
      <c r="DU35" s="634"/>
      <c r="DV35" s="635"/>
      <c r="DW35" s="624" t="s">
        <v>121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1023427</v>
      </c>
      <c r="S36" s="622"/>
      <c r="T36" s="622"/>
      <c r="U36" s="622"/>
      <c r="V36" s="622"/>
      <c r="W36" s="622"/>
      <c r="X36" s="622"/>
      <c r="Y36" s="623"/>
      <c r="Z36" s="659">
        <v>11.6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675808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15860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1109509</v>
      </c>
      <c r="CS36" s="622"/>
      <c r="CT36" s="622"/>
      <c r="CU36" s="622"/>
      <c r="CV36" s="622"/>
      <c r="CW36" s="622"/>
      <c r="CX36" s="622"/>
      <c r="CY36" s="623"/>
      <c r="CZ36" s="624">
        <v>13.7</v>
      </c>
      <c r="DA36" s="636"/>
      <c r="DB36" s="636"/>
      <c r="DC36" s="637"/>
      <c r="DD36" s="627">
        <v>694769</v>
      </c>
      <c r="DE36" s="622"/>
      <c r="DF36" s="622"/>
      <c r="DG36" s="622"/>
      <c r="DH36" s="622"/>
      <c r="DI36" s="622"/>
      <c r="DJ36" s="622"/>
      <c r="DK36" s="623"/>
      <c r="DL36" s="627">
        <v>518221</v>
      </c>
      <c r="DM36" s="622"/>
      <c r="DN36" s="622"/>
      <c r="DO36" s="622"/>
      <c r="DP36" s="622"/>
      <c r="DQ36" s="622"/>
      <c r="DR36" s="622"/>
      <c r="DS36" s="622"/>
      <c r="DT36" s="622"/>
      <c r="DU36" s="622"/>
      <c r="DV36" s="623"/>
      <c r="DW36" s="624">
        <v>15.4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174043</v>
      </c>
      <c r="S37" s="622"/>
      <c r="T37" s="622"/>
      <c r="U37" s="622"/>
      <c r="V37" s="622"/>
      <c r="W37" s="622"/>
      <c r="X37" s="622"/>
      <c r="Y37" s="623"/>
      <c r="Z37" s="659">
        <v>2</v>
      </c>
      <c r="AA37" s="659"/>
      <c r="AB37" s="659"/>
      <c r="AC37" s="659"/>
      <c r="AD37" s="660">
        <v>25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56456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-91261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480743</v>
      </c>
      <c r="CS37" s="634"/>
      <c r="CT37" s="634"/>
      <c r="CU37" s="634"/>
      <c r="CV37" s="634"/>
      <c r="CW37" s="634"/>
      <c r="CX37" s="634"/>
      <c r="CY37" s="635"/>
      <c r="CZ37" s="624">
        <v>5.9</v>
      </c>
      <c r="DA37" s="636"/>
      <c r="DB37" s="636"/>
      <c r="DC37" s="637"/>
      <c r="DD37" s="627">
        <v>480743</v>
      </c>
      <c r="DE37" s="634"/>
      <c r="DF37" s="634"/>
      <c r="DG37" s="634"/>
      <c r="DH37" s="634"/>
      <c r="DI37" s="634"/>
      <c r="DJ37" s="634"/>
      <c r="DK37" s="635"/>
      <c r="DL37" s="627">
        <v>480743</v>
      </c>
      <c r="DM37" s="634"/>
      <c r="DN37" s="634"/>
      <c r="DO37" s="634"/>
      <c r="DP37" s="634"/>
      <c r="DQ37" s="634"/>
      <c r="DR37" s="634"/>
      <c r="DS37" s="634"/>
      <c r="DT37" s="634"/>
      <c r="DU37" s="634"/>
      <c r="DV37" s="635"/>
      <c r="DW37" s="624">
        <v>14.2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371561</v>
      </c>
      <c r="S38" s="622"/>
      <c r="T38" s="622"/>
      <c r="U38" s="622"/>
      <c r="V38" s="622"/>
      <c r="W38" s="622"/>
      <c r="X38" s="622"/>
      <c r="Y38" s="623"/>
      <c r="Z38" s="659">
        <v>4.2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t="s">
        <v>121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1973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619352</v>
      </c>
      <c r="CS38" s="622"/>
      <c r="CT38" s="622"/>
      <c r="CU38" s="622"/>
      <c r="CV38" s="622"/>
      <c r="CW38" s="622"/>
      <c r="CX38" s="622"/>
      <c r="CY38" s="623"/>
      <c r="CZ38" s="624">
        <v>7.7</v>
      </c>
      <c r="DA38" s="636"/>
      <c r="DB38" s="636"/>
      <c r="DC38" s="637"/>
      <c r="DD38" s="627">
        <v>522849</v>
      </c>
      <c r="DE38" s="622"/>
      <c r="DF38" s="622"/>
      <c r="DG38" s="622"/>
      <c r="DH38" s="622"/>
      <c r="DI38" s="622"/>
      <c r="DJ38" s="622"/>
      <c r="DK38" s="623"/>
      <c r="DL38" s="627">
        <v>404402</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3153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1459172</v>
      </c>
      <c r="CS39" s="634"/>
      <c r="CT39" s="634"/>
      <c r="CU39" s="634"/>
      <c r="CV39" s="634"/>
      <c r="CW39" s="634"/>
      <c r="CX39" s="634"/>
      <c r="CY39" s="635"/>
      <c r="CZ39" s="624">
        <v>18</v>
      </c>
      <c r="DA39" s="636"/>
      <c r="DB39" s="636"/>
      <c r="DC39" s="637"/>
      <c r="DD39" s="627">
        <v>941190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14961</v>
      </c>
      <c r="S40" s="622"/>
      <c r="T40" s="622"/>
      <c r="U40" s="622"/>
      <c r="V40" s="622"/>
      <c r="W40" s="622"/>
      <c r="X40" s="622"/>
      <c r="Y40" s="623"/>
      <c r="Z40" s="659">
        <v>0.2</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69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1800</v>
      </c>
      <c r="CS40" s="622"/>
      <c r="CT40" s="622"/>
      <c r="CU40" s="622"/>
      <c r="CV40" s="622"/>
      <c r="CW40" s="622"/>
      <c r="CX40" s="622"/>
      <c r="CY40" s="623"/>
      <c r="CZ40" s="624">
        <v>0</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8808823</v>
      </c>
      <c r="S41" s="646"/>
      <c r="T41" s="646"/>
      <c r="U41" s="646"/>
      <c r="V41" s="646"/>
      <c r="W41" s="646"/>
      <c r="X41" s="646"/>
      <c r="Y41" s="649"/>
      <c r="Z41" s="650">
        <v>100</v>
      </c>
      <c r="AA41" s="650"/>
      <c r="AB41" s="650"/>
      <c r="AC41" s="650"/>
      <c r="AD41" s="651">
        <v>3359507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238547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380805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954695</v>
      </c>
      <c r="CS42" s="634"/>
      <c r="CT42" s="634"/>
      <c r="CU42" s="634"/>
      <c r="CV42" s="634"/>
      <c r="CW42" s="634"/>
      <c r="CX42" s="634"/>
      <c r="CY42" s="635"/>
      <c r="CZ42" s="624">
        <v>11.8</v>
      </c>
      <c r="DA42" s="636"/>
      <c r="DB42" s="636"/>
      <c r="DC42" s="637"/>
      <c r="DD42" s="627">
        <v>179297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121</v>
      </c>
      <c r="CS43" s="634"/>
      <c r="CT43" s="634"/>
      <c r="CU43" s="634"/>
      <c r="CV43" s="634"/>
      <c r="CW43" s="634"/>
      <c r="CX43" s="634"/>
      <c r="CY43" s="635"/>
      <c r="CZ43" s="624" t="s">
        <v>121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943739</v>
      </c>
      <c r="CS44" s="622"/>
      <c r="CT44" s="622"/>
      <c r="CU44" s="622"/>
      <c r="CV44" s="622"/>
      <c r="CW44" s="622"/>
      <c r="CX44" s="622"/>
      <c r="CY44" s="623"/>
      <c r="CZ44" s="624">
        <v>11.7</v>
      </c>
      <c r="DA44" s="625"/>
      <c r="DB44" s="625"/>
      <c r="DC44" s="626"/>
      <c r="DD44" s="627">
        <v>177180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720760</v>
      </c>
      <c r="CS45" s="634"/>
      <c r="CT45" s="634"/>
      <c r="CU45" s="634"/>
      <c r="CV45" s="634"/>
      <c r="CW45" s="634"/>
      <c r="CX45" s="634"/>
      <c r="CY45" s="635"/>
      <c r="CZ45" s="624">
        <v>8.9</v>
      </c>
      <c r="DA45" s="636"/>
      <c r="DB45" s="636"/>
      <c r="DC45" s="637"/>
      <c r="DD45" s="627">
        <v>142198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222979</v>
      </c>
      <c r="CS46" s="622"/>
      <c r="CT46" s="622"/>
      <c r="CU46" s="622"/>
      <c r="CV46" s="622"/>
      <c r="CW46" s="622"/>
      <c r="CX46" s="622"/>
      <c r="CY46" s="623"/>
      <c r="CZ46" s="624">
        <v>2.8</v>
      </c>
      <c r="DA46" s="625"/>
      <c r="DB46" s="625"/>
      <c r="DC46" s="626"/>
      <c r="DD46" s="627">
        <v>34982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10956</v>
      </c>
      <c r="CS47" s="634"/>
      <c r="CT47" s="634"/>
      <c r="CU47" s="634"/>
      <c r="CV47" s="634"/>
      <c r="CW47" s="634"/>
      <c r="CX47" s="634"/>
      <c r="CY47" s="635"/>
      <c r="CZ47" s="624">
        <v>0.1</v>
      </c>
      <c r="DA47" s="636"/>
      <c r="DB47" s="636"/>
      <c r="DC47" s="637"/>
      <c r="DD47" s="627">
        <v>2117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8084645</v>
      </c>
      <c r="CS49" s="606"/>
      <c r="CT49" s="606"/>
      <c r="CU49" s="606"/>
      <c r="CV49" s="606"/>
      <c r="CW49" s="606"/>
      <c r="CX49" s="606"/>
      <c r="CY49" s="607"/>
      <c r="CZ49" s="608">
        <v>100</v>
      </c>
      <c r="DA49" s="609"/>
      <c r="DB49" s="609"/>
      <c r="DC49" s="610"/>
      <c r="DD49" s="611">
        <v>4658877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o/PpSgHGxRx7DgMKW8w+47B3eZyJkFzMXvsdPmwBF8lkU6a/Hs/KSzD0pGCl6xDNeej0C3hQSEyEZMxjMYgfA==" saltValue="4ZI9vUfzkMhrU3/xe0+Z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F79" sqref="AF79:AJ7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9" t="s">
        <v>352</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7" t="s">
        <v>353</v>
      </c>
      <c r="DK2" s="1088"/>
      <c r="DL2" s="1088"/>
      <c r="DM2" s="1088"/>
      <c r="DN2" s="1088"/>
      <c r="DO2" s="1089"/>
      <c r="DP2" s="228"/>
      <c r="DQ2" s="1087" t="s">
        <v>354</v>
      </c>
      <c r="DR2" s="1088"/>
      <c r="DS2" s="1088"/>
      <c r="DT2" s="1088"/>
      <c r="DU2" s="1088"/>
      <c r="DV2" s="1088"/>
      <c r="DW2" s="1088"/>
      <c r="DX2" s="1088"/>
      <c r="DY2" s="1088"/>
      <c r="DZ2" s="108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090"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32"/>
      <c r="BA5" s="232"/>
      <c r="BB5" s="232"/>
      <c r="BC5" s="232"/>
      <c r="BD5" s="232"/>
      <c r="BE5" s="233"/>
      <c r="BF5" s="233"/>
      <c r="BG5" s="233"/>
      <c r="BH5" s="233"/>
      <c r="BI5" s="233"/>
      <c r="BJ5" s="233"/>
      <c r="BK5" s="233"/>
      <c r="BL5" s="233"/>
      <c r="BM5" s="233"/>
      <c r="BN5" s="233"/>
      <c r="BO5" s="233"/>
      <c r="BP5" s="233"/>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81" t="s">
        <v>371</v>
      </c>
      <c r="DH5" s="1082"/>
      <c r="DI5" s="1082"/>
      <c r="DJ5" s="1082"/>
      <c r="DK5" s="1083"/>
      <c r="DL5" s="1081" t="s">
        <v>372</v>
      </c>
      <c r="DM5" s="1082"/>
      <c r="DN5" s="1082"/>
      <c r="DO5" s="1082"/>
      <c r="DP5" s="1083"/>
      <c r="DQ5" s="998" t="s">
        <v>373</v>
      </c>
      <c r="DR5" s="999"/>
      <c r="DS5" s="999"/>
      <c r="DT5" s="999"/>
      <c r="DU5" s="1000"/>
      <c r="DV5" s="998" t="s">
        <v>364</v>
      </c>
      <c r="DW5" s="999"/>
      <c r="DX5" s="999"/>
      <c r="DY5" s="999"/>
      <c r="DZ5" s="1012"/>
      <c r="EA5" s="234"/>
    </row>
    <row r="6" spans="1:131" s="235"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1"/>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98">
        <v>8809</v>
      </c>
      <c r="R7" s="1099"/>
      <c r="S7" s="1099"/>
      <c r="T7" s="1099"/>
      <c r="U7" s="1099"/>
      <c r="V7" s="1099">
        <v>8085</v>
      </c>
      <c r="W7" s="1099"/>
      <c r="X7" s="1099"/>
      <c r="Y7" s="1099"/>
      <c r="Z7" s="1099"/>
      <c r="AA7" s="1099">
        <f>+Q7-V7</f>
        <v>724</v>
      </c>
      <c r="AB7" s="1099"/>
      <c r="AC7" s="1099"/>
      <c r="AD7" s="1099"/>
      <c r="AE7" s="1100"/>
      <c r="AF7" s="1101">
        <v>548</v>
      </c>
      <c r="AG7" s="1102"/>
      <c r="AH7" s="1102"/>
      <c r="AI7" s="1102"/>
      <c r="AJ7" s="1103"/>
      <c r="AK7" s="1104">
        <v>0</v>
      </c>
      <c r="AL7" s="1105"/>
      <c r="AM7" s="1105"/>
      <c r="AN7" s="1105"/>
      <c r="AO7" s="1105"/>
      <c r="AP7" s="1105">
        <v>4014</v>
      </c>
      <c r="AQ7" s="1105"/>
      <c r="AR7" s="1105"/>
      <c r="AS7" s="1105"/>
      <c r="AT7" s="1105"/>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5"/>
      <c r="BT7" s="1096"/>
      <c r="BU7" s="1096"/>
      <c r="BV7" s="1096"/>
      <c r="BW7" s="1096"/>
      <c r="BX7" s="1096"/>
      <c r="BY7" s="1096"/>
      <c r="BZ7" s="1096"/>
      <c r="CA7" s="1096"/>
      <c r="CB7" s="1096"/>
      <c r="CC7" s="1096"/>
      <c r="CD7" s="1096"/>
      <c r="CE7" s="1096"/>
      <c r="CF7" s="1096"/>
      <c r="CG7" s="1112"/>
      <c r="CH7" s="1092"/>
      <c r="CI7" s="1093"/>
      <c r="CJ7" s="1093"/>
      <c r="CK7" s="1093"/>
      <c r="CL7" s="1094"/>
      <c r="CM7" s="1092"/>
      <c r="CN7" s="1093"/>
      <c r="CO7" s="1093"/>
      <c r="CP7" s="1093"/>
      <c r="CQ7" s="1094"/>
      <c r="CR7" s="1092"/>
      <c r="CS7" s="1093"/>
      <c r="CT7" s="1093"/>
      <c r="CU7" s="1093"/>
      <c r="CV7" s="1094"/>
      <c r="CW7" s="1092"/>
      <c r="CX7" s="1093"/>
      <c r="CY7" s="1093"/>
      <c r="CZ7" s="1093"/>
      <c r="DA7" s="1094"/>
      <c r="DB7" s="1092"/>
      <c r="DC7" s="1093"/>
      <c r="DD7" s="1093"/>
      <c r="DE7" s="1093"/>
      <c r="DF7" s="1094"/>
      <c r="DG7" s="1092"/>
      <c r="DH7" s="1093"/>
      <c r="DI7" s="1093"/>
      <c r="DJ7" s="1093"/>
      <c r="DK7" s="1094"/>
      <c r="DL7" s="1092"/>
      <c r="DM7" s="1093"/>
      <c r="DN7" s="1093"/>
      <c r="DO7" s="1093"/>
      <c r="DP7" s="1094"/>
      <c r="DQ7" s="1092"/>
      <c r="DR7" s="1093"/>
      <c r="DS7" s="1093"/>
      <c r="DT7" s="1093"/>
      <c r="DU7" s="1094"/>
      <c r="DV7" s="1095"/>
      <c r="DW7" s="1096"/>
      <c r="DX7" s="1096"/>
      <c r="DY7" s="1096"/>
      <c r="DZ7" s="1097"/>
      <c r="EA7" s="234"/>
    </row>
    <row r="8" spans="1:131" s="235" customFormat="1" ht="26.25" customHeight="1" x14ac:dyDescent="0.15">
      <c r="A8" s="238">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4"/>
    </row>
    <row r="9" spans="1:131" s="235" customFormat="1" ht="26.25" customHeight="1" x14ac:dyDescent="0.15">
      <c r="A9" s="238">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4"/>
    </row>
    <row r="10" spans="1:131" s="235" customFormat="1" ht="26.25" customHeight="1" x14ac:dyDescent="0.15">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4"/>
    </row>
    <row r="11" spans="1:131" s="235" customFormat="1" ht="26.25" customHeight="1" x14ac:dyDescent="0.15">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4"/>
    </row>
    <row r="12" spans="1:131" s="235" customFormat="1" ht="26.25" customHeight="1" x14ac:dyDescent="0.15">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4"/>
    </row>
    <row r="13" spans="1:131" s="235" customFormat="1" ht="26.25" customHeight="1" x14ac:dyDescent="0.15">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4"/>
    </row>
    <row r="14" spans="1:131" s="235" customFormat="1" ht="26.25" customHeight="1" x14ac:dyDescent="0.15">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customHeight="1" x14ac:dyDescent="0.15">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x14ac:dyDescent="0.15">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x14ac:dyDescent="0.15">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x14ac:dyDescent="0.15">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x14ac:dyDescent="0.15">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x14ac:dyDescent="0.15">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x14ac:dyDescent="0.2">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15">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375</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4"/>
      <c r="R23" s="1058"/>
      <c r="S23" s="1058"/>
      <c r="T23" s="1058"/>
      <c r="U23" s="1058"/>
      <c r="V23" s="1058"/>
      <c r="W23" s="1058"/>
      <c r="X23" s="1058"/>
      <c r="Y23" s="1058"/>
      <c r="Z23" s="1058"/>
      <c r="AA23" s="1058"/>
      <c r="AB23" s="1058"/>
      <c r="AC23" s="1058"/>
      <c r="AD23" s="1058"/>
      <c r="AE23" s="1065"/>
      <c r="AF23" s="1066">
        <v>548</v>
      </c>
      <c r="AG23" s="1058"/>
      <c r="AH23" s="1058"/>
      <c r="AI23" s="1058"/>
      <c r="AJ23" s="1067"/>
      <c r="AK23" s="1068"/>
      <c r="AL23" s="1069"/>
      <c r="AM23" s="1069"/>
      <c r="AN23" s="1069"/>
      <c r="AO23" s="1069"/>
      <c r="AP23" s="1058"/>
      <c r="AQ23" s="1058"/>
      <c r="AR23" s="1058"/>
      <c r="AS23" s="1058"/>
      <c r="AT23" s="1058"/>
      <c r="AU23" s="1059"/>
      <c r="AV23" s="1059"/>
      <c r="AW23" s="1059"/>
      <c r="AX23" s="1059"/>
      <c r="AY23" s="1060"/>
      <c r="AZ23" s="1061" t="s">
        <v>121</v>
      </c>
      <c r="BA23" s="1062"/>
      <c r="BB23" s="1062"/>
      <c r="BC23" s="1062"/>
      <c r="BD23" s="1063"/>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15">
      <c r="A24" s="1057" t="s">
        <v>378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x14ac:dyDescent="0.2">
      <c r="A25" s="1056" t="s">
        <v>379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15">
      <c r="A26" s="992" t="s">
        <v>357</v>
      </c>
      <c r="B26" s="993"/>
      <c r="C26" s="993"/>
      <c r="D26" s="993"/>
      <c r="E26" s="993"/>
      <c r="F26" s="993"/>
      <c r="G26" s="993"/>
      <c r="H26" s="993"/>
      <c r="I26" s="993"/>
      <c r="J26" s="993"/>
      <c r="K26" s="993"/>
      <c r="L26" s="993"/>
      <c r="M26" s="993"/>
      <c r="N26" s="993"/>
      <c r="O26" s="993"/>
      <c r="P26" s="994"/>
      <c r="Q26" s="998" t="s">
        <v>380</v>
      </c>
      <c r="R26" s="999"/>
      <c r="S26" s="999"/>
      <c r="T26" s="999"/>
      <c r="U26" s="1000"/>
      <c r="V26" s="998" t="s">
        <v>381</v>
      </c>
      <c r="W26" s="999"/>
      <c r="X26" s="999"/>
      <c r="Y26" s="999"/>
      <c r="Z26" s="1000"/>
      <c r="AA26" s="998" t="s">
        <v>382</v>
      </c>
      <c r="AB26" s="999"/>
      <c r="AC26" s="999"/>
      <c r="AD26" s="999"/>
      <c r="AE26" s="999"/>
      <c r="AF26" s="1052" t="s">
        <v>383</v>
      </c>
      <c r="AG26" s="1005"/>
      <c r="AH26" s="1005"/>
      <c r="AI26" s="1005"/>
      <c r="AJ26" s="1053"/>
      <c r="AK26" s="999" t="s">
        <v>384</v>
      </c>
      <c r="AL26" s="999"/>
      <c r="AM26" s="999"/>
      <c r="AN26" s="999"/>
      <c r="AO26" s="1000"/>
      <c r="AP26" s="998" t="s">
        <v>385</v>
      </c>
      <c r="AQ26" s="999"/>
      <c r="AR26" s="999"/>
      <c r="AS26" s="999"/>
      <c r="AT26" s="1000"/>
      <c r="AU26" s="998" t="s">
        <v>386</v>
      </c>
      <c r="AV26" s="999"/>
      <c r="AW26" s="999"/>
      <c r="AX26" s="999"/>
      <c r="AY26" s="1000"/>
      <c r="AZ26" s="998" t="s">
        <v>387</v>
      </c>
      <c r="BA26" s="999"/>
      <c r="BB26" s="999"/>
      <c r="BC26" s="999"/>
      <c r="BD26" s="1000"/>
      <c r="BE26" s="998" t="s">
        <v>364</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15">
      <c r="A28" s="242">
        <v>1</v>
      </c>
      <c r="B28" s="1044" t="s">
        <v>388</v>
      </c>
      <c r="C28" s="1045"/>
      <c r="D28" s="1045"/>
      <c r="E28" s="1045"/>
      <c r="F28" s="1045"/>
      <c r="G28" s="1045"/>
      <c r="H28" s="1045"/>
      <c r="I28" s="1045"/>
      <c r="J28" s="1045"/>
      <c r="K28" s="1045"/>
      <c r="L28" s="1045"/>
      <c r="M28" s="1045"/>
      <c r="N28" s="1045"/>
      <c r="O28" s="1045"/>
      <c r="P28" s="1046"/>
      <c r="Q28" s="1047">
        <v>1711</v>
      </c>
      <c r="R28" s="1048"/>
      <c r="S28" s="1048"/>
      <c r="T28" s="1048"/>
      <c r="U28" s="1048"/>
      <c r="V28" s="1048">
        <v>1695</v>
      </c>
      <c r="W28" s="1048"/>
      <c r="X28" s="1048"/>
      <c r="Y28" s="1048"/>
      <c r="Z28" s="1048"/>
      <c r="AA28" s="1048">
        <f>+Q28-V28</f>
        <v>16</v>
      </c>
      <c r="AB28" s="1048"/>
      <c r="AC28" s="1048"/>
      <c r="AD28" s="1048"/>
      <c r="AE28" s="1049"/>
      <c r="AF28" s="1050">
        <v>16</v>
      </c>
      <c r="AG28" s="1048"/>
      <c r="AH28" s="1048"/>
      <c r="AI28" s="1048"/>
      <c r="AJ28" s="1051"/>
      <c r="AK28" s="1039">
        <v>239</v>
      </c>
      <c r="AL28" s="1040"/>
      <c r="AM28" s="1040"/>
      <c r="AN28" s="1040"/>
      <c r="AO28" s="1040"/>
      <c r="AP28" s="1040">
        <v>0</v>
      </c>
      <c r="AQ28" s="1040"/>
      <c r="AR28" s="1040"/>
      <c r="AS28" s="1040"/>
      <c r="AT28" s="1040"/>
      <c r="AU28" s="1040">
        <v>0</v>
      </c>
      <c r="AV28" s="1040"/>
      <c r="AW28" s="1040"/>
      <c r="AX28" s="1040"/>
      <c r="AY28" s="1040"/>
      <c r="AZ28" s="1041" t="s">
        <v>555</v>
      </c>
      <c r="BA28" s="1041"/>
      <c r="BB28" s="1041"/>
      <c r="BC28" s="1041"/>
      <c r="BD28" s="1041"/>
      <c r="BE28" s="1042"/>
      <c r="BF28" s="1042"/>
      <c r="BG28" s="1042"/>
      <c r="BH28" s="1042"/>
      <c r="BI28" s="1043"/>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15">
      <c r="A29" s="242">
        <v>2</v>
      </c>
      <c r="B29" s="1027" t="s">
        <v>389</v>
      </c>
      <c r="C29" s="1028"/>
      <c r="D29" s="1028"/>
      <c r="E29" s="1028"/>
      <c r="F29" s="1028"/>
      <c r="G29" s="1028"/>
      <c r="H29" s="1028"/>
      <c r="I29" s="1028"/>
      <c r="J29" s="1028"/>
      <c r="K29" s="1028"/>
      <c r="L29" s="1028"/>
      <c r="M29" s="1028"/>
      <c r="N29" s="1028"/>
      <c r="O29" s="1028"/>
      <c r="P29" s="1029"/>
      <c r="Q29" s="1035">
        <v>107</v>
      </c>
      <c r="R29" s="1036"/>
      <c r="S29" s="1036"/>
      <c r="T29" s="1036"/>
      <c r="U29" s="1036"/>
      <c r="V29" s="1036">
        <v>107</v>
      </c>
      <c r="W29" s="1036"/>
      <c r="X29" s="1036"/>
      <c r="Y29" s="1036"/>
      <c r="Z29" s="1036"/>
      <c r="AA29" s="1036">
        <f>+Q29-V29</f>
        <v>0</v>
      </c>
      <c r="AB29" s="1036"/>
      <c r="AC29" s="1036"/>
      <c r="AD29" s="1036"/>
      <c r="AE29" s="1037"/>
      <c r="AF29" s="1032">
        <v>0</v>
      </c>
      <c r="AG29" s="1033"/>
      <c r="AH29" s="1033"/>
      <c r="AI29" s="1033"/>
      <c r="AJ29" s="1034"/>
      <c r="AK29" s="980">
        <v>40</v>
      </c>
      <c r="AL29" s="971"/>
      <c r="AM29" s="971"/>
      <c r="AN29" s="971"/>
      <c r="AO29" s="971"/>
      <c r="AP29" s="971">
        <v>0</v>
      </c>
      <c r="AQ29" s="971"/>
      <c r="AR29" s="971"/>
      <c r="AS29" s="971"/>
      <c r="AT29" s="971"/>
      <c r="AU29" s="971">
        <v>0</v>
      </c>
      <c r="AV29" s="971"/>
      <c r="AW29" s="971"/>
      <c r="AX29" s="971"/>
      <c r="AY29" s="971"/>
      <c r="AZ29" s="1038" t="s">
        <v>555</v>
      </c>
      <c r="BA29" s="1038"/>
      <c r="BB29" s="1038"/>
      <c r="BC29" s="1038"/>
      <c r="BD29" s="1038"/>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15">
      <c r="A30" s="242">
        <v>3</v>
      </c>
      <c r="B30" s="1027" t="s">
        <v>390</v>
      </c>
      <c r="C30" s="1028"/>
      <c r="D30" s="1028"/>
      <c r="E30" s="1028"/>
      <c r="F30" s="1028"/>
      <c r="G30" s="1028"/>
      <c r="H30" s="1028"/>
      <c r="I30" s="1028"/>
      <c r="J30" s="1028"/>
      <c r="K30" s="1028"/>
      <c r="L30" s="1028"/>
      <c r="M30" s="1028"/>
      <c r="N30" s="1028"/>
      <c r="O30" s="1028"/>
      <c r="P30" s="1029"/>
      <c r="Q30" s="1035">
        <v>429</v>
      </c>
      <c r="R30" s="1036"/>
      <c r="S30" s="1036"/>
      <c r="T30" s="1036"/>
      <c r="U30" s="1036"/>
      <c r="V30" s="1036">
        <v>402</v>
      </c>
      <c r="W30" s="1036"/>
      <c r="X30" s="1036"/>
      <c r="Y30" s="1036"/>
      <c r="Z30" s="1036"/>
      <c r="AA30" s="1036">
        <f>+Q30-V30</f>
        <v>27</v>
      </c>
      <c r="AB30" s="1036"/>
      <c r="AC30" s="1036"/>
      <c r="AD30" s="1036"/>
      <c r="AE30" s="1037"/>
      <c r="AF30" s="1032">
        <v>188</v>
      </c>
      <c r="AG30" s="1033"/>
      <c r="AH30" s="1033"/>
      <c r="AI30" s="1033"/>
      <c r="AJ30" s="1034"/>
      <c r="AK30" s="980">
        <v>56456</v>
      </c>
      <c r="AL30" s="971"/>
      <c r="AM30" s="971"/>
      <c r="AN30" s="971"/>
      <c r="AO30" s="971"/>
      <c r="AP30" s="971">
        <v>1670</v>
      </c>
      <c r="AQ30" s="971"/>
      <c r="AR30" s="971"/>
      <c r="AS30" s="971"/>
      <c r="AT30" s="971"/>
      <c r="AU30" s="971">
        <v>835</v>
      </c>
      <c r="AV30" s="971"/>
      <c r="AW30" s="971"/>
      <c r="AX30" s="971"/>
      <c r="AY30" s="971"/>
      <c r="AZ30" s="1038" t="s">
        <v>555</v>
      </c>
      <c r="BA30" s="1038"/>
      <c r="BB30" s="1038"/>
      <c r="BC30" s="1038"/>
      <c r="BD30" s="1038"/>
      <c r="BE30" s="972" t="s">
        <v>391</v>
      </c>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15">
      <c r="A31" s="242">
        <v>4</v>
      </c>
      <c r="B31" s="1027"/>
      <c r="C31" s="1028"/>
      <c r="D31" s="1028"/>
      <c r="E31" s="1028"/>
      <c r="F31" s="1028"/>
      <c r="G31" s="1028"/>
      <c r="H31" s="1028"/>
      <c r="I31" s="1028"/>
      <c r="J31" s="1028"/>
      <c r="K31" s="1028"/>
      <c r="L31" s="1028"/>
      <c r="M31" s="1028"/>
      <c r="N31" s="1028"/>
      <c r="O31" s="1028"/>
      <c r="P31" s="1029"/>
      <c r="Q31" s="1035"/>
      <c r="R31" s="1036"/>
      <c r="S31" s="1036"/>
      <c r="T31" s="1036"/>
      <c r="U31" s="1036"/>
      <c r="V31" s="1036"/>
      <c r="W31" s="1036"/>
      <c r="X31" s="1036"/>
      <c r="Y31" s="1036"/>
      <c r="Z31" s="1036"/>
      <c r="AA31" s="1036"/>
      <c r="AB31" s="1036"/>
      <c r="AC31" s="1036"/>
      <c r="AD31" s="1036"/>
      <c r="AE31" s="1037"/>
      <c r="AF31" s="1032"/>
      <c r="AG31" s="1033"/>
      <c r="AH31" s="1033"/>
      <c r="AI31" s="1033"/>
      <c r="AJ31" s="1034"/>
      <c r="AK31" s="980"/>
      <c r="AL31" s="971"/>
      <c r="AM31" s="971"/>
      <c r="AN31" s="971"/>
      <c r="AO31" s="971"/>
      <c r="AP31" s="971"/>
      <c r="AQ31" s="971"/>
      <c r="AR31" s="971"/>
      <c r="AS31" s="971"/>
      <c r="AT31" s="971"/>
      <c r="AU31" s="971"/>
      <c r="AV31" s="971"/>
      <c r="AW31" s="971"/>
      <c r="AX31" s="971"/>
      <c r="AY31" s="971"/>
      <c r="AZ31" s="1038"/>
      <c r="BA31" s="1038"/>
      <c r="BB31" s="1038"/>
      <c r="BC31" s="1038"/>
      <c r="BD31" s="1038"/>
      <c r="BE31" s="972"/>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15">
      <c r="A32" s="242">
        <v>5</v>
      </c>
      <c r="B32" s="1027"/>
      <c r="C32" s="1028"/>
      <c r="D32" s="1028"/>
      <c r="E32" s="1028"/>
      <c r="F32" s="1028"/>
      <c r="G32" s="1028"/>
      <c r="H32" s="1028"/>
      <c r="I32" s="1028"/>
      <c r="J32" s="1028"/>
      <c r="K32" s="1028"/>
      <c r="L32" s="1028"/>
      <c r="M32" s="1028"/>
      <c r="N32" s="1028"/>
      <c r="O32" s="1028"/>
      <c r="P32" s="1029"/>
      <c r="Q32" s="1035"/>
      <c r="R32" s="1036"/>
      <c r="S32" s="1036"/>
      <c r="T32" s="1036"/>
      <c r="U32" s="1036"/>
      <c r="V32" s="1036"/>
      <c r="W32" s="1036"/>
      <c r="X32" s="1036"/>
      <c r="Y32" s="1036"/>
      <c r="Z32" s="1036"/>
      <c r="AA32" s="1036"/>
      <c r="AB32" s="1036"/>
      <c r="AC32" s="1036"/>
      <c r="AD32" s="1036"/>
      <c r="AE32" s="1037"/>
      <c r="AF32" s="1032"/>
      <c r="AG32" s="1033"/>
      <c r="AH32" s="1033"/>
      <c r="AI32" s="1033"/>
      <c r="AJ32" s="1034"/>
      <c r="AK32" s="980"/>
      <c r="AL32" s="971"/>
      <c r="AM32" s="971"/>
      <c r="AN32" s="971"/>
      <c r="AO32" s="971"/>
      <c r="AP32" s="971"/>
      <c r="AQ32" s="971"/>
      <c r="AR32" s="971"/>
      <c r="AS32" s="971"/>
      <c r="AT32" s="971"/>
      <c r="AU32" s="971"/>
      <c r="AV32" s="971"/>
      <c r="AW32" s="971"/>
      <c r="AX32" s="971"/>
      <c r="AY32" s="971"/>
      <c r="AZ32" s="1038"/>
      <c r="BA32" s="1038"/>
      <c r="BB32" s="1038"/>
      <c r="BC32" s="1038"/>
      <c r="BD32" s="1038"/>
      <c r="BE32" s="972"/>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x14ac:dyDescent="0.15">
      <c r="A33" s="242">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80"/>
      <c r="AL33" s="971"/>
      <c r="AM33" s="971"/>
      <c r="AN33" s="971"/>
      <c r="AO33" s="971"/>
      <c r="AP33" s="971"/>
      <c r="AQ33" s="971"/>
      <c r="AR33" s="971"/>
      <c r="AS33" s="971"/>
      <c r="AT33" s="971"/>
      <c r="AU33" s="971"/>
      <c r="AV33" s="971"/>
      <c r="AW33" s="971"/>
      <c r="AX33" s="971"/>
      <c r="AY33" s="971"/>
      <c r="AZ33" s="1038"/>
      <c r="BA33" s="1038"/>
      <c r="BB33" s="1038"/>
      <c r="BC33" s="1038"/>
      <c r="BD33" s="1038"/>
      <c r="BE33" s="972"/>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15">
      <c r="A34" s="242">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80"/>
      <c r="AL34" s="971"/>
      <c r="AM34" s="971"/>
      <c r="AN34" s="971"/>
      <c r="AO34" s="971"/>
      <c r="AP34" s="971"/>
      <c r="AQ34" s="971"/>
      <c r="AR34" s="971"/>
      <c r="AS34" s="971"/>
      <c r="AT34" s="971"/>
      <c r="AU34" s="971"/>
      <c r="AV34" s="971"/>
      <c r="AW34" s="971"/>
      <c r="AX34" s="971"/>
      <c r="AY34" s="971"/>
      <c r="AZ34" s="1038"/>
      <c r="BA34" s="1038"/>
      <c r="BB34" s="1038"/>
      <c r="BC34" s="1038"/>
      <c r="BD34" s="1038"/>
      <c r="BE34" s="972"/>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x14ac:dyDescent="0.15">
      <c r="A35" s="242">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80"/>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x14ac:dyDescent="0.15">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x14ac:dyDescent="0.15">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customHeight="1" x14ac:dyDescent="0.15">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x14ac:dyDescent="0.15">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customHeight="1" x14ac:dyDescent="0.15">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x14ac:dyDescent="0.15">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x14ac:dyDescent="0.15">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x14ac:dyDescent="0.15">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x14ac:dyDescent="0.15">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x14ac:dyDescent="0.15">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x14ac:dyDescent="0.15">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x14ac:dyDescent="0.15">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x14ac:dyDescent="0.15">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x14ac:dyDescent="0.15">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x14ac:dyDescent="0.15">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x14ac:dyDescent="0.15">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x14ac:dyDescent="0.15">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x14ac:dyDescent="0.15">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x14ac:dyDescent="0.15">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x14ac:dyDescent="0.15">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x14ac:dyDescent="0.15">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x14ac:dyDescent="0.15">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x14ac:dyDescent="0.15">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x14ac:dyDescent="0.15">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x14ac:dyDescent="0.15">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x14ac:dyDescent="0.2">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15">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392</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
      <c r="A63" s="240" t="s">
        <v>376</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205</v>
      </c>
      <c r="AG63" s="959"/>
      <c r="AH63" s="959"/>
      <c r="AI63" s="959"/>
      <c r="AJ63" s="1019"/>
      <c r="AK63" s="1020"/>
      <c r="AL63" s="963"/>
      <c r="AM63" s="963"/>
      <c r="AN63" s="963"/>
      <c r="AO63" s="963"/>
      <c r="AP63" s="959">
        <v>1670</v>
      </c>
      <c r="AQ63" s="959"/>
      <c r="AR63" s="959"/>
      <c r="AS63" s="959"/>
      <c r="AT63" s="959"/>
      <c r="AU63" s="959">
        <v>835</v>
      </c>
      <c r="AV63" s="959"/>
      <c r="AW63" s="959"/>
      <c r="AX63" s="959"/>
      <c r="AY63" s="959"/>
      <c r="AZ63" s="1014"/>
      <c r="BA63" s="1014"/>
      <c r="BB63" s="1014"/>
      <c r="BC63" s="1014"/>
      <c r="BD63" s="1014"/>
      <c r="BE63" s="960"/>
      <c r="BF63" s="960"/>
      <c r="BG63" s="960"/>
      <c r="BH63" s="960"/>
      <c r="BI63" s="961"/>
      <c r="BJ63" s="1015" t="s">
        <v>121</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15">
      <c r="A66" s="992" t="s">
        <v>395</v>
      </c>
      <c r="B66" s="993"/>
      <c r="C66" s="993"/>
      <c r="D66" s="993"/>
      <c r="E66" s="993"/>
      <c r="F66" s="993"/>
      <c r="G66" s="993"/>
      <c r="H66" s="993"/>
      <c r="I66" s="993"/>
      <c r="J66" s="993"/>
      <c r="K66" s="993"/>
      <c r="L66" s="993"/>
      <c r="M66" s="993"/>
      <c r="N66" s="993"/>
      <c r="O66" s="993"/>
      <c r="P66" s="994"/>
      <c r="Q66" s="998" t="s">
        <v>380</v>
      </c>
      <c r="R66" s="999"/>
      <c r="S66" s="999"/>
      <c r="T66" s="999"/>
      <c r="U66" s="1000"/>
      <c r="V66" s="998" t="s">
        <v>381</v>
      </c>
      <c r="W66" s="999"/>
      <c r="X66" s="999"/>
      <c r="Y66" s="999"/>
      <c r="Z66" s="1000"/>
      <c r="AA66" s="998" t="s">
        <v>382</v>
      </c>
      <c r="AB66" s="999"/>
      <c r="AC66" s="999"/>
      <c r="AD66" s="999"/>
      <c r="AE66" s="1000"/>
      <c r="AF66" s="1004" t="s">
        <v>383</v>
      </c>
      <c r="AG66" s="1005"/>
      <c r="AH66" s="1005"/>
      <c r="AI66" s="1005"/>
      <c r="AJ66" s="1006"/>
      <c r="AK66" s="998" t="s">
        <v>384</v>
      </c>
      <c r="AL66" s="993"/>
      <c r="AM66" s="993"/>
      <c r="AN66" s="993"/>
      <c r="AO66" s="994"/>
      <c r="AP66" s="998" t="s">
        <v>385</v>
      </c>
      <c r="AQ66" s="999"/>
      <c r="AR66" s="999"/>
      <c r="AS66" s="999"/>
      <c r="AT66" s="1000"/>
      <c r="AU66" s="998" t="s">
        <v>396</v>
      </c>
      <c r="AV66" s="999"/>
      <c r="AW66" s="999"/>
      <c r="AX66" s="999"/>
      <c r="AY66" s="1000"/>
      <c r="AZ66" s="998" t="s">
        <v>364</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1106" t="s">
        <v>546</v>
      </c>
      <c r="C68" s="1107"/>
      <c r="D68" s="1107"/>
      <c r="E68" s="1107"/>
      <c r="F68" s="1107"/>
      <c r="G68" s="1107"/>
      <c r="H68" s="1107"/>
      <c r="I68" s="1107"/>
      <c r="J68" s="1107"/>
      <c r="K68" s="1107"/>
      <c r="L68" s="1107"/>
      <c r="M68" s="1107"/>
      <c r="N68" s="1107"/>
      <c r="O68" s="1107"/>
      <c r="P68" s="1108"/>
      <c r="Q68" s="985">
        <v>4472</v>
      </c>
      <c r="R68" s="982"/>
      <c r="S68" s="982"/>
      <c r="T68" s="982"/>
      <c r="U68" s="982"/>
      <c r="V68" s="982">
        <v>4284</v>
      </c>
      <c r="W68" s="982"/>
      <c r="X68" s="982"/>
      <c r="Y68" s="982"/>
      <c r="Z68" s="982"/>
      <c r="AA68" s="982">
        <f>+Q68-V68</f>
        <v>188</v>
      </c>
      <c r="AB68" s="982"/>
      <c r="AC68" s="982"/>
      <c r="AD68" s="982"/>
      <c r="AE68" s="982"/>
      <c r="AF68" s="982">
        <v>188</v>
      </c>
      <c r="AG68" s="982"/>
      <c r="AH68" s="982"/>
      <c r="AI68" s="982"/>
      <c r="AJ68" s="982"/>
      <c r="AK68" s="982">
        <v>1615</v>
      </c>
      <c r="AL68" s="982"/>
      <c r="AM68" s="982"/>
      <c r="AN68" s="982"/>
      <c r="AO68" s="982"/>
      <c r="AP68" s="982">
        <v>29</v>
      </c>
      <c r="AQ68" s="982"/>
      <c r="AR68" s="982"/>
      <c r="AS68" s="982"/>
      <c r="AT68" s="982"/>
      <c r="AU68" s="982">
        <v>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1647</v>
      </c>
      <c r="R69" s="971"/>
      <c r="S69" s="971"/>
      <c r="T69" s="971"/>
      <c r="U69" s="971"/>
      <c r="V69" s="971">
        <v>1578</v>
      </c>
      <c r="W69" s="971"/>
      <c r="X69" s="971"/>
      <c r="Y69" s="971"/>
      <c r="Z69" s="971"/>
      <c r="AA69" s="971">
        <f>+Q69-V69</f>
        <v>69</v>
      </c>
      <c r="AB69" s="971"/>
      <c r="AC69" s="971"/>
      <c r="AD69" s="971"/>
      <c r="AE69" s="971"/>
      <c r="AF69" s="971">
        <f>+AA69</f>
        <v>69</v>
      </c>
      <c r="AG69" s="971"/>
      <c r="AH69" s="971"/>
      <c r="AI69" s="971"/>
      <c r="AJ69" s="971"/>
      <c r="AK69" s="971">
        <v>9</v>
      </c>
      <c r="AL69" s="971"/>
      <c r="AM69" s="971"/>
      <c r="AN69" s="971"/>
      <c r="AO69" s="971"/>
      <c r="AP69" s="971">
        <v>847</v>
      </c>
      <c r="AQ69" s="971"/>
      <c r="AR69" s="971"/>
      <c r="AS69" s="971"/>
      <c r="AT69" s="971"/>
      <c r="AU69" s="971">
        <v>371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830</v>
      </c>
      <c r="R70" s="971"/>
      <c r="S70" s="971"/>
      <c r="T70" s="971"/>
      <c r="U70" s="971"/>
      <c r="V70" s="971">
        <v>821</v>
      </c>
      <c r="W70" s="971"/>
      <c r="X70" s="971"/>
      <c r="Y70" s="971"/>
      <c r="Z70" s="971"/>
      <c r="AA70" s="971">
        <f>+Q70-V70</f>
        <v>9</v>
      </c>
      <c r="AB70" s="971"/>
      <c r="AC70" s="971"/>
      <c r="AD70" s="971"/>
      <c r="AE70" s="971"/>
      <c r="AF70" s="971">
        <f>+AA70</f>
        <v>9</v>
      </c>
      <c r="AG70" s="971"/>
      <c r="AH70" s="971"/>
      <c r="AI70" s="971"/>
      <c r="AJ70" s="971"/>
      <c r="AK70" s="971">
        <v>0</v>
      </c>
      <c r="AL70" s="971"/>
      <c r="AM70" s="971"/>
      <c r="AN70" s="971"/>
      <c r="AO70" s="971"/>
      <c r="AP70" s="971">
        <v>193</v>
      </c>
      <c r="AQ70" s="971"/>
      <c r="AR70" s="971"/>
      <c r="AS70" s="971"/>
      <c r="AT70" s="971"/>
      <c r="AU70" s="971">
        <v>84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7664</v>
      </c>
      <c r="R71" s="971"/>
      <c r="S71" s="971"/>
      <c r="T71" s="971"/>
      <c r="U71" s="971"/>
      <c r="V71" s="971">
        <v>7152</v>
      </c>
      <c r="W71" s="971"/>
      <c r="X71" s="971"/>
      <c r="Y71" s="971"/>
      <c r="Z71" s="971"/>
      <c r="AA71" s="971">
        <f>+Q71-V71</f>
        <v>512</v>
      </c>
      <c r="AB71" s="971"/>
      <c r="AC71" s="971"/>
      <c r="AD71" s="971"/>
      <c r="AE71" s="971"/>
      <c r="AF71" s="971">
        <v>512</v>
      </c>
      <c r="AG71" s="971"/>
      <c r="AH71" s="971"/>
      <c r="AI71" s="971"/>
      <c r="AJ71" s="971"/>
      <c r="AK71" s="971">
        <v>8</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214</v>
      </c>
      <c r="R72" s="971"/>
      <c r="S72" s="971"/>
      <c r="T72" s="971"/>
      <c r="U72" s="971"/>
      <c r="V72" s="971">
        <v>200</v>
      </c>
      <c r="W72" s="971"/>
      <c r="X72" s="971"/>
      <c r="Y72" s="971"/>
      <c r="Z72" s="971"/>
      <c r="AA72" s="971">
        <f>+Q72-V72</f>
        <v>14</v>
      </c>
      <c r="AB72" s="971"/>
      <c r="AC72" s="971"/>
      <c r="AD72" s="971"/>
      <c r="AE72" s="971"/>
      <c r="AF72" s="971">
        <f>+AA72</f>
        <v>14</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1779</v>
      </c>
      <c r="R73" s="971"/>
      <c r="S73" s="971"/>
      <c r="T73" s="971"/>
      <c r="U73" s="971"/>
      <c r="V73" s="971">
        <v>1740</v>
      </c>
      <c r="W73" s="971"/>
      <c r="X73" s="971"/>
      <c r="Y73" s="971"/>
      <c r="Z73" s="971"/>
      <c r="AA73" s="971">
        <v>39</v>
      </c>
      <c r="AB73" s="971"/>
      <c r="AC73" s="971"/>
      <c r="AD73" s="971"/>
      <c r="AE73" s="971"/>
      <c r="AF73" s="971">
        <v>39</v>
      </c>
      <c r="AG73" s="971"/>
      <c r="AH73" s="971"/>
      <c r="AI73" s="971"/>
      <c r="AJ73" s="971"/>
      <c r="AK73" s="971">
        <v>75</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38927</v>
      </c>
      <c r="R74" s="971"/>
      <c r="S74" s="971"/>
      <c r="T74" s="971"/>
      <c r="U74" s="971"/>
      <c r="V74" s="971">
        <v>37577</v>
      </c>
      <c r="W74" s="971"/>
      <c r="X74" s="971"/>
      <c r="Y74" s="971"/>
      <c r="Z74" s="971"/>
      <c r="AA74" s="971">
        <v>1350</v>
      </c>
      <c r="AB74" s="971"/>
      <c r="AC74" s="971"/>
      <c r="AD74" s="971"/>
      <c r="AE74" s="971"/>
      <c r="AF74" s="971">
        <v>1350</v>
      </c>
      <c r="AG74" s="971"/>
      <c r="AH74" s="971"/>
      <c r="AI74" s="971"/>
      <c r="AJ74" s="971"/>
      <c r="AK74" s="971">
        <v>111</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552</v>
      </c>
      <c r="C75" s="975"/>
      <c r="D75" s="975"/>
      <c r="E75" s="975"/>
      <c r="F75" s="975"/>
      <c r="G75" s="975"/>
      <c r="H75" s="975"/>
      <c r="I75" s="975"/>
      <c r="J75" s="975"/>
      <c r="K75" s="975"/>
      <c r="L75" s="975"/>
      <c r="M75" s="975"/>
      <c r="N75" s="975"/>
      <c r="O75" s="975"/>
      <c r="P75" s="976"/>
      <c r="Q75" s="978">
        <v>298</v>
      </c>
      <c r="R75" s="979"/>
      <c r="S75" s="979"/>
      <c r="T75" s="979"/>
      <c r="U75" s="980"/>
      <c r="V75" s="981">
        <v>271</v>
      </c>
      <c r="W75" s="979"/>
      <c r="X75" s="979"/>
      <c r="Y75" s="979"/>
      <c r="Z75" s="980"/>
      <c r="AA75" s="981">
        <f>+Q75-V75</f>
        <v>27</v>
      </c>
      <c r="AB75" s="979"/>
      <c r="AC75" s="979"/>
      <c r="AD75" s="979"/>
      <c r="AE75" s="980"/>
      <c r="AF75" s="981">
        <v>27</v>
      </c>
      <c r="AG75" s="979"/>
      <c r="AH75" s="979"/>
      <c r="AI75" s="979"/>
      <c r="AJ75" s="980"/>
      <c r="AK75" s="981">
        <v>0</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553</v>
      </c>
      <c r="C76" s="975"/>
      <c r="D76" s="975"/>
      <c r="E76" s="975"/>
      <c r="F76" s="975"/>
      <c r="G76" s="975"/>
      <c r="H76" s="975"/>
      <c r="I76" s="975"/>
      <c r="J76" s="975"/>
      <c r="K76" s="975"/>
      <c r="L76" s="975"/>
      <c r="M76" s="975"/>
      <c r="N76" s="975"/>
      <c r="O76" s="975"/>
      <c r="P76" s="976"/>
      <c r="Q76" s="978">
        <v>157647</v>
      </c>
      <c r="R76" s="979"/>
      <c r="S76" s="979"/>
      <c r="T76" s="979"/>
      <c r="U76" s="980"/>
      <c r="V76" s="981">
        <v>152544</v>
      </c>
      <c r="W76" s="979"/>
      <c r="X76" s="979"/>
      <c r="Y76" s="979"/>
      <c r="Z76" s="980"/>
      <c r="AA76" s="981">
        <f>+Q76-V76</f>
        <v>5103</v>
      </c>
      <c r="AB76" s="979"/>
      <c r="AC76" s="979"/>
      <c r="AD76" s="979"/>
      <c r="AE76" s="980"/>
      <c r="AF76" s="981">
        <v>5103</v>
      </c>
      <c r="AG76" s="979"/>
      <c r="AH76" s="979"/>
      <c r="AI76" s="979"/>
      <c r="AJ76" s="980"/>
      <c r="AK76" s="981">
        <v>1976</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294</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294</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294</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352644</v>
      </c>
      <c r="AB110" s="889"/>
      <c r="AC110" s="889"/>
      <c r="AD110" s="889"/>
      <c r="AE110" s="890"/>
      <c r="AF110" s="891">
        <v>360617</v>
      </c>
      <c r="AG110" s="889"/>
      <c r="AH110" s="889"/>
      <c r="AI110" s="889"/>
      <c r="AJ110" s="890"/>
      <c r="AK110" s="891">
        <v>377455</v>
      </c>
      <c r="AL110" s="889"/>
      <c r="AM110" s="889"/>
      <c r="AN110" s="889"/>
      <c r="AO110" s="890"/>
      <c r="AP110" s="892">
        <v>12.1</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3429543</v>
      </c>
      <c r="BR110" s="842"/>
      <c r="BS110" s="842"/>
      <c r="BT110" s="842"/>
      <c r="BU110" s="842"/>
      <c r="BV110" s="842">
        <v>4000745</v>
      </c>
      <c r="BW110" s="842"/>
      <c r="BX110" s="842"/>
      <c r="BY110" s="842"/>
      <c r="BZ110" s="842"/>
      <c r="CA110" s="842">
        <v>4014300</v>
      </c>
      <c r="CB110" s="842"/>
      <c r="CC110" s="842"/>
      <c r="CD110" s="842"/>
      <c r="CE110" s="842"/>
      <c r="CF110" s="866">
        <v>129.19999999999999</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v>22884</v>
      </c>
      <c r="BR111" s="817"/>
      <c r="BS111" s="817"/>
      <c r="BT111" s="817"/>
      <c r="BU111" s="817"/>
      <c r="BV111" s="817">
        <v>11442</v>
      </c>
      <c r="BW111" s="817"/>
      <c r="BX111" s="817"/>
      <c r="BY111" s="817"/>
      <c r="BZ111" s="817"/>
      <c r="CA111" s="817">
        <v>11442</v>
      </c>
      <c r="CB111" s="817"/>
      <c r="CC111" s="817"/>
      <c r="CD111" s="817"/>
      <c r="CE111" s="817"/>
      <c r="CF111" s="875">
        <v>0.4</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1157836</v>
      </c>
      <c r="BR112" s="817"/>
      <c r="BS112" s="817"/>
      <c r="BT112" s="817"/>
      <c r="BU112" s="817"/>
      <c r="BV112" s="817">
        <v>855556</v>
      </c>
      <c r="BW112" s="817"/>
      <c r="BX112" s="817"/>
      <c r="BY112" s="817"/>
      <c r="BZ112" s="817"/>
      <c r="CA112" s="817">
        <v>848336</v>
      </c>
      <c r="CB112" s="817"/>
      <c r="CC112" s="817"/>
      <c r="CD112" s="817"/>
      <c r="CE112" s="817"/>
      <c r="CF112" s="875">
        <v>27.3</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22884</v>
      </c>
      <c r="DH112" s="817"/>
      <c r="DI112" s="817"/>
      <c r="DJ112" s="817"/>
      <c r="DK112" s="817"/>
      <c r="DL112" s="817">
        <v>11442</v>
      </c>
      <c r="DM112" s="817"/>
      <c r="DN112" s="817"/>
      <c r="DO112" s="817"/>
      <c r="DP112" s="817"/>
      <c r="DQ112" s="817">
        <v>11442</v>
      </c>
      <c r="DR112" s="817"/>
      <c r="DS112" s="817"/>
      <c r="DT112" s="817"/>
      <c r="DU112" s="817"/>
      <c r="DV112" s="794">
        <v>0.4</v>
      </c>
      <c r="DW112" s="794"/>
      <c r="DX112" s="794"/>
      <c r="DY112" s="794"/>
      <c r="DZ112" s="795"/>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62338</v>
      </c>
      <c r="AB113" s="919"/>
      <c r="AC113" s="919"/>
      <c r="AD113" s="919"/>
      <c r="AE113" s="920"/>
      <c r="AF113" s="921">
        <v>58784</v>
      </c>
      <c r="AG113" s="919"/>
      <c r="AH113" s="919"/>
      <c r="AI113" s="919"/>
      <c r="AJ113" s="920"/>
      <c r="AK113" s="921">
        <v>56456</v>
      </c>
      <c r="AL113" s="919"/>
      <c r="AM113" s="919"/>
      <c r="AN113" s="919"/>
      <c r="AO113" s="920"/>
      <c r="AP113" s="922">
        <v>1.8</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280897</v>
      </c>
      <c r="BR113" s="817"/>
      <c r="BS113" s="817"/>
      <c r="BT113" s="817"/>
      <c r="BU113" s="817"/>
      <c r="BV113" s="817">
        <v>262659</v>
      </c>
      <c r="BW113" s="817"/>
      <c r="BX113" s="817"/>
      <c r="BY113" s="817"/>
      <c r="BZ113" s="817"/>
      <c r="CA113" s="817">
        <v>457581</v>
      </c>
      <c r="CB113" s="817"/>
      <c r="CC113" s="817"/>
      <c r="CD113" s="817"/>
      <c r="CE113" s="817"/>
      <c r="CF113" s="875">
        <v>14.7</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82001</v>
      </c>
      <c r="AB114" s="780"/>
      <c r="AC114" s="780"/>
      <c r="AD114" s="780"/>
      <c r="AE114" s="781"/>
      <c r="AF114" s="782">
        <v>71705</v>
      </c>
      <c r="AG114" s="780"/>
      <c r="AH114" s="780"/>
      <c r="AI114" s="780"/>
      <c r="AJ114" s="781"/>
      <c r="AK114" s="782">
        <v>54617</v>
      </c>
      <c r="AL114" s="780"/>
      <c r="AM114" s="780"/>
      <c r="AN114" s="780"/>
      <c r="AO114" s="781"/>
      <c r="AP114" s="824">
        <v>1.8</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22921</v>
      </c>
      <c r="BR114" s="817"/>
      <c r="BS114" s="817"/>
      <c r="BT114" s="817"/>
      <c r="BU114" s="817"/>
      <c r="BV114" s="817">
        <v>54536</v>
      </c>
      <c r="BW114" s="817"/>
      <c r="BX114" s="817"/>
      <c r="BY114" s="817"/>
      <c r="BZ114" s="817"/>
      <c r="CA114" s="817">
        <v>15481</v>
      </c>
      <c r="CB114" s="817"/>
      <c r="CC114" s="817"/>
      <c r="CD114" s="817"/>
      <c r="CE114" s="817"/>
      <c r="CF114" s="875">
        <v>0.5</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11442</v>
      </c>
      <c r="AB115" s="919"/>
      <c r="AC115" s="919"/>
      <c r="AD115" s="919"/>
      <c r="AE115" s="920"/>
      <c r="AF115" s="921">
        <v>11442</v>
      </c>
      <c r="AG115" s="919"/>
      <c r="AH115" s="919"/>
      <c r="AI115" s="919"/>
      <c r="AJ115" s="920"/>
      <c r="AK115" s="921">
        <v>11442</v>
      </c>
      <c r="AL115" s="919"/>
      <c r="AM115" s="919"/>
      <c r="AN115" s="919"/>
      <c r="AO115" s="920"/>
      <c r="AP115" s="922">
        <v>0.4</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508425</v>
      </c>
      <c r="AB117" s="903"/>
      <c r="AC117" s="903"/>
      <c r="AD117" s="903"/>
      <c r="AE117" s="904"/>
      <c r="AF117" s="905">
        <v>502548</v>
      </c>
      <c r="AG117" s="903"/>
      <c r="AH117" s="903"/>
      <c r="AI117" s="903"/>
      <c r="AJ117" s="904"/>
      <c r="AK117" s="905">
        <v>499970</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294</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438</v>
      </c>
      <c r="BP119" s="878"/>
      <c r="BQ119" s="879">
        <v>4914081</v>
      </c>
      <c r="BR119" s="845"/>
      <c r="BS119" s="845"/>
      <c r="BT119" s="845"/>
      <c r="BU119" s="845"/>
      <c r="BV119" s="845">
        <v>5184938</v>
      </c>
      <c r="BW119" s="845"/>
      <c r="BX119" s="845"/>
      <c r="BY119" s="845"/>
      <c r="BZ119" s="845"/>
      <c r="CA119" s="845">
        <v>5347140</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1731503</v>
      </c>
      <c r="BR120" s="842"/>
      <c r="BS120" s="842"/>
      <c r="BT120" s="842"/>
      <c r="BU120" s="842"/>
      <c r="BV120" s="842">
        <v>1722052</v>
      </c>
      <c r="BW120" s="842"/>
      <c r="BX120" s="842"/>
      <c r="BY120" s="842"/>
      <c r="BZ120" s="842"/>
      <c r="CA120" s="842">
        <v>2293137</v>
      </c>
      <c r="CB120" s="842"/>
      <c r="CC120" s="842"/>
      <c r="CD120" s="842"/>
      <c r="CE120" s="842"/>
      <c r="CF120" s="866">
        <v>73.8</v>
      </c>
      <c r="CG120" s="867"/>
      <c r="CH120" s="867"/>
      <c r="CI120" s="867"/>
      <c r="CJ120" s="867"/>
      <c r="CK120" s="868" t="s">
        <v>442</v>
      </c>
      <c r="CL120" s="852"/>
      <c r="CM120" s="852"/>
      <c r="CN120" s="852"/>
      <c r="CO120" s="853"/>
      <c r="CP120" s="872" t="s">
        <v>443</v>
      </c>
      <c r="CQ120" s="873"/>
      <c r="CR120" s="873"/>
      <c r="CS120" s="873"/>
      <c r="CT120" s="873"/>
      <c r="CU120" s="873"/>
      <c r="CV120" s="873"/>
      <c r="CW120" s="873"/>
      <c r="CX120" s="873"/>
      <c r="CY120" s="873"/>
      <c r="CZ120" s="873"/>
      <c r="DA120" s="873"/>
      <c r="DB120" s="873"/>
      <c r="DC120" s="873"/>
      <c r="DD120" s="873"/>
      <c r="DE120" s="873"/>
      <c r="DF120" s="874"/>
      <c r="DG120" s="861">
        <v>1157836</v>
      </c>
      <c r="DH120" s="842"/>
      <c r="DI120" s="842"/>
      <c r="DJ120" s="842"/>
      <c r="DK120" s="842"/>
      <c r="DL120" s="842">
        <v>855556</v>
      </c>
      <c r="DM120" s="842"/>
      <c r="DN120" s="842"/>
      <c r="DO120" s="842"/>
      <c r="DP120" s="842"/>
      <c r="DQ120" s="842">
        <v>848336</v>
      </c>
      <c r="DR120" s="842"/>
      <c r="DS120" s="842"/>
      <c r="DT120" s="842"/>
      <c r="DU120" s="842"/>
      <c r="DV120" s="843">
        <v>27.3</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11442</v>
      </c>
      <c r="AB121" s="780"/>
      <c r="AC121" s="780"/>
      <c r="AD121" s="780"/>
      <c r="AE121" s="781"/>
      <c r="AF121" s="782">
        <v>11442</v>
      </c>
      <c r="AG121" s="780"/>
      <c r="AH121" s="780"/>
      <c r="AI121" s="780"/>
      <c r="AJ121" s="781"/>
      <c r="AK121" s="782">
        <v>11442</v>
      </c>
      <c r="AL121" s="780"/>
      <c r="AM121" s="780"/>
      <c r="AN121" s="780"/>
      <c r="AO121" s="781"/>
      <c r="AP121" s="824">
        <v>0.4</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206621</v>
      </c>
      <c r="BR121" s="817"/>
      <c r="BS121" s="817"/>
      <c r="BT121" s="817"/>
      <c r="BU121" s="817"/>
      <c r="BV121" s="817">
        <v>221437</v>
      </c>
      <c r="BW121" s="817"/>
      <c r="BX121" s="817"/>
      <c r="BY121" s="817"/>
      <c r="BZ121" s="817"/>
      <c r="CA121" s="817">
        <v>224414</v>
      </c>
      <c r="CB121" s="817"/>
      <c r="CC121" s="817"/>
      <c r="CD121" s="817"/>
      <c r="CE121" s="817"/>
      <c r="CF121" s="875">
        <v>7.2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2915087</v>
      </c>
      <c r="BR122" s="845"/>
      <c r="BS122" s="845"/>
      <c r="BT122" s="845"/>
      <c r="BU122" s="845"/>
      <c r="BV122" s="845">
        <v>2864405</v>
      </c>
      <c r="BW122" s="845"/>
      <c r="BX122" s="845"/>
      <c r="BY122" s="845"/>
      <c r="BZ122" s="845"/>
      <c r="CA122" s="845">
        <v>2821602</v>
      </c>
      <c r="CB122" s="845"/>
      <c r="CC122" s="845"/>
      <c r="CD122" s="845"/>
      <c r="CE122" s="845"/>
      <c r="CF122" s="846">
        <v>90.8</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4853211</v>
      </c>
      <c r="BR123" s="833"/>
      <c r="BS123" s="833"/>
      <c r="BT123" s="833"/>
      <c r="BU123" s="833"/>
      <c r="BV123" s="833">
        <v>4807894</v>
      </c>
      <c r="BW123" s="833"/>
      <c r="BX123" s="833"/>
      <c r="BY123" s="833"/>
      <c r="BZ123" s="833"/>
      <c r="CA123" s="833">
        <v>5339153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1.9</v>
      </c>
      <c r="BR124" s="831"/>
      <c r="BS124" s="831"/>
      <c r="BT124" s="831"/>
      <c r="BU124" s="831"/>
      <c r="BV124" s="831">
        <v>12.2</v>
      </c>
      <c r="BW124" s="831"/>
      <c r="BX124" s="831"/>
      <c r="BY124" s="831"/>
      <c r="BZ124" s="831"/>
      <c r="CA124" s="831">
        <v>0.2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12021</v>
      </c>
      <c r="AB128" s="801"/>
      <c r="AC128" s="801"/>
      <c r="AD128" s="801"/>
      <c r="AE128" s="802"/>
      <c r="AF128" s="803">
        <v>12184</v>
      </c>
      <c r="AG128" s="801"/>
      <c r="AH128" s="801"/>
      <c r="AI128" s="801"/>
      <c r="AJ128" s="802"/>
      <c r="AK128" s="803">
        <v>13223</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3399066</v>
      </c>
      <c r="AB129" s="780"/>
      <c r="AC129" s="780"/>
      <c r="AD129" s="780"/>
      <c r="AE129" s="781"/>
      <c r="AF129" s="782">
        <v>3336173</v>
      </c>
      <c r="AG129" s="780"/>
      <c r="AH129" s="780"/>
      <c r="AI129" s="780"/>
      <c r="AJ129" s="781"/>
      <c r="AK129" s="782">
        <v>3359329</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276593</v>
      </c>
      <c r="AB130" s="780"/>
      <c r="AC130" s="780"/>
      <c r="AD130" s="780"/>
      <c r="AE130" s="781"/>
      <c r="AF130" s="782">
        <v>266128</v>
      </c>
      <c r="AG130" s="780"/>
      <c r="AH130" s="780"/>
      <c r="AI130" s="780"/>
      <c r="AJ130" s="781"/>
      <c r="AK130" s="782">
        <v>251839</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3122473</v>
      </c>
      <c r="AB131" s="764"/>
      <c r="AC131" s="764"/>
      <c r="AD131" s="764"/>
      <c r="AE131" s="765"/>
      <c r="AF131" s="766">
        <v>3070045</v>
      </c>
      <c r="AG131" s="764"/>
      <c r="AH131" s="764"/>
      <c r="AI131" s="764"/>
      <c r="AJ131" s="765"/>
      <c r="AK131" s="766">
        <v>3107490</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0.2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7.0396445380000001</v>
      </c>
      <c r="AB132" s="745"/>
      <c r="AC132" s="745"/>
      <c r="AD132" s="745"/>
      <c r="AE132" s="746"/>
      <c r="AF132" s="747">
        <v>7.303997173</v>
      </c>
      <c r="AG132" s="745"/>
      <c r="AH132" s="745"/>
      <c r="AI132" s="745"/>
      <c r="AJ132" s="746"/>
      <c r="AK132" s="747">
        <v>7.559412902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8.1</v>
      </c>
      <c r="AB133" s="724"/>
      <c r="AC133" s="724"/>
      <c r="AD133" s="724"/>
      <c r="AE133" s="725"/>
      <c r="AF133" s="723">
        <v>7.4</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PDTpvVme0Si8v29fc3WS8HU0wu0CGRSuIieoarUSTrhbttNn9xJD6THc8YAe2shrR4+nubuGEJ2ZVfbjS6Vw==" saltValue="u0Q0Jz9RTUWZi8TZSoa6DQ==" spinCount="100000" sheet="1" objects="1" scenarios="1" formatRows="0"/>
  <mergeCells count="2035">
    <mergeCell ref="B68:P68"/>
    <mergeCell ref="B70:P70"/>
    <mergeCell ref="B69:P69"/>
    <mergeCell ref="B71:P71"/>
    <mergeCell ref="B72:P72"/>
    <mergeCell ref="B74:P74"/>
    <mergeCell ref="B73:P73"/>
    <mergeCell ref="B75:P75"/>
    <mergeCell ref="B76:P76"/>
    <mergeCell ref="B77:P77"/>
    <mergeCell ref="AK5:AO6"/>
    <mergeCell ref="AP5:AT6"/>
    <mergeCell ref="AU5:AY6"/>
    <mergeCell ref="BQ5:CG6"/>
    <mergeCell ref="CH5:CL6"/>
    <mergeCell ref="CM5:CQ6"/>
    <mergeCell ref="A2:BI2"/>
    <mergeCell ref="AP7:AT7"/>
    <mergeCell ref="AU7:AY7"/>
    <mergeCell ref="BS7:CG7"/>
    <mergeCell ref="B9:P9"/>
    <mergeCell ref="Q9:U9"/>
    <mergeCell ref="V9:Z9"/>
    <mergeCell ref="AA9:AE9"/>
    <mergeCell ref="AF9:AJ9"/>
    <mergeCell ref="AK12:AO12"/>
    <mergeCell ref="AP12:AT12"/>
    <mergeCell ref="AU12:AY12"/>
    <mergeCell ref="BS12:CG12"/>
    <mergeCell ref="CH12:CL12"/>
    <mergeCell ref="CM12:CQ12"/>
    <mergeCell ref="B14:P14"/>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Q14:U14"/>
    <mergeCell ref="V14:Z14"/>
    <mergeCell ref="AA14:AE14"/>
    <mergeCell ref="AF14:AJ14"/>
    <mergeCell ref="AK14:AO14"/>
    <mergeCell ref="AP14:AT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J55" zoomScale="80" zoomScaleNormal="85" zoomScaleSheetLayoutView="80" workbookViewId="0">
      <selection activeCell="AD72" sqref="AD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4AUXKjlH/k4tjSpYQu/YHL2jGxhwfoQcFar4xT2A0rxQRQPPUGqg0bxQxF4wpMcOAjeG4WHAXjn53O8yGTFlg==" saltValue="jKVd2GDmeD2L5j/LpMm+O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j9yN63bqHW7v9M76taxIKIhHSKzuG7ztKftrJ79+HxJfjcFS5BwKyWGlRZJkaHRtOkQa5846LEwjiGDGlKbwA==" saltValue="lGZqyI9HOrqfDhGI8fbjv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O4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1293740</v>
      </c>
      <c r="AP9" s="281">
        <v>139322</v>
      </c>
      <c r="AQ9" s="282">
        <v>171003</v>
      </c>
      <c r="AR9" s="283">
        <v>-18.5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219656</v>
      </c>
      <c r="AP10" s="284">
        <v>23655</v>
      </c>
      <c r="AQ10" s="285">
        <v>27322</v>
      </c>
      <c r="AR10" s="286">
        <v>-13.4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5560</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v>49</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t="s">
        <v>484</v>
      </c>
      <c r="AP13" s="284" t="s">
        <v>484</v>
      </c>
      <c r="AQ13" s="285">
        <v>6397</v>
      </c>
      <c r="AR13" s="286" t="s">
        <v>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t="s">
        <v>484</v>
      </c>
      <c r="AP14" s="284" t="s">
        <v>484</v>
      </c>
      <c r="AQ14" s="285">
        <v>3603</v>
      </c>
      <c r="AR14" s="286" t="s">
        <v>484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-88882</v>
      </c>
      <c r="AP15" s="284">
        <v>-9572</v>
      </c>
      <c r="AQ15" s="285">
        <v>-9266</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1424514</v>
      </c>
      <c r="AP16" s="284">
        <v>153404</v>
      </c>
      <c r="AQ16" s="285">
        <v>204668</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12.38</v>
      </c>
      <c r="AP21" s="298">
        <v>17.07</v>
      </c>
      <c r="AQ21" s="299">
        <v>-4.6900000000000004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91.4</v>
      </c>
      <c r="AP22" s="303">
        <v>95.6</v>
      </c>
      <c r="AQ22" s="304">
        <v>-4.2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377455</v>
      </c>
      <c r="AP32" s="312">
        <v>40648</v>
      </c>
      <c r="AQ32" s="313">
        <v>121688</v>
      </c>
      <c r="AR32" s="314">
        <v>-66.599999999999994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v>42</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v>167</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56456</v>
      </c>
      <c r="AP35" s="312">
        <v>6080</v>
      </c>
      <c r="AQ35" s="313">
        <v>24481</v>
      </c>
      <c r="AR35" s="314">
        <v>-75.2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54617</v>
      </c>
      <c r="AP36" s="312">
        <v>5882</v>
      </c>
      <c r="AQ36" s="313">
        <v>4187</v>
      </c>
      <c r="AR36" s="314">
        <v>40.5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11442</v>
      </c>
      <c r="AP37" s="312">
        <v>1232</v>
      </c>
      <c r="AQ37" s="313">
        <v>813</v>
      </c>
      <c r="AR37" s="314">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19</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-13223</v>
      </c>
      <c r="AP39" s="312">
        <v>-1424</v>
      </c>
      <c r="AQ39" s="313">
        <v>-4925</v>
      </c>
      <c r="AR39" s="314">
        <v>-71.099999999999994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-251839</v>
      </c>
      <c r="AP40" s="312">
        <v>-27120</v>
      </c>
      <c r="AQ40" s="313">
        <v>-96916</v>
      </c>
      <c r="AR40" s="314">
        <v>-72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234908</v>
      </c>
      <c r="AP41" s="312">
        <v>25297</v>
      </c>
      <c r="AQ41" s="313">
        <v>49555</v>
      </c>
      <c r="AR41" s="314">
        <v>-49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1179700</v>
      </c>
      <c r="AN51" s="334">
        <v>126036</v>
      </c>
      <c r="AO51" s="335">
        <v>-20.399999999999999</v>
      </c>
      <c r="AP51" s="336">
        <v>190274</v>
      </c>
      <c r="AQ51" s="337">
        <v>13.6</v>
      </c>
      <c r="AR51" s="338">
        <v>-34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72798</v>
      </c>
      <c r="AN52" s="342">
        <v>7778</v>
      </c>
      <c r="AO52" s="343">
        <v>19.100000000000001</v>
      </c>
      <c r="AP52" s="344">
        <v>88584</v>
      </c>
      <c r="AQ52" s="345">
        <v>7.3</v>
      </c>
      <c r="AR52" s="346">
        <v>11.8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1139885</v>
      </c>
      <c r="AN53" s="334">
        <v>122279</v>
      </c>
      <c r="AO53" s="335">
        <v>-3</v>
      </c>
      <c r="AP53" s="336">
        <v>200194</v>
      </c>
      <c r="AQ53" s="337">
        <v>5.2</v>
      </c>
      <c r="AR53" s="338">
        <v>-8.1999999999999993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84976</v>
      </c>
      <c r="AN54" s="342">
        <v>9116</v>
      </c>
      <c r="AO54" s="343">
        <v>17.2</v>
      </c>
      <c r="AP54" s="344">
        <v>106422</v>
      </c>
      <c r="AQ54" s="345">
        <v>20.100000000000001</v>
      </c>
      <c r="AR54" s="346">
        <v>-2.9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1561708</v>
      </c>
      <c r="AN55" s="334">
        <v>166671</v>
      </c>
      <c r="AO55" s="335">
        <v>36.299999999999997</v>
      </c>
      <c r="AP55" s="336">
        <v>196914</v>
      </c>
      <c r="AQ55" s="337">
        <v>-1.6</v>
      </c>
      <c r="AR55" s="338">
        <v>37.9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807821</v>
      </c>
      <c r="AN56" s="342">
        <v>86214</v>
      </c>
      <c r="AO56" s="343">
        <v>845.7</v>
      </c>
      <c r="AP56" s="344">
        <v>98966</v>
      </c>
      <c r="AQ56" s="345">
        <v>-7</v>
      </c>
      <c r="AR56" s="346">
        <v>852.7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1564003</v>
      </c>
      <c r="AN57" s="334">
        <v>167023</v>
      </c>
      <c r="AO57" s="335">
        <v>0.2</v>
      </c>
      <c r="AP57" s="336">
        <v>204757</v>
      </c>
      <c r="AQ57" s="337">
        <v>4</v>
      </c>
      <c r="AR57" s="338">
        <v>-3.8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940446</v>
      </c>
      <c r="AN58" s="342">
        <v>100432</v>
      </c>
      <c r="AO58" s="343">
        <v>16.5</v>
      </c>
      <c r="AP58" s="344">
        <v>106071</v>
      </c>
      <c r="AQ58" s="345">
        <v>7.2</v>
      </c>
      <c r="AR58" s="346">
        <v>9.3000000000000007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943739</v>
      </c>
      <c r="AN59" s="334">
        <v>101630</v>
      </c>
      <c r="AO59" s="335">
        <v>-39.200000000000003</v>
      </c>
      <c r="AP59" s="336">
        <v>194971</v>
      </c>
      <c r="AQ59" s="337">
        <v>-4.8</v>
      </c>
      <c r="AR59" s="338">
        <v>-34.4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222979</v>
      </c>
      <c r="AN60" s="342">
        <v>24012</v>
      </c>
      <c r="AO60" s="343">
        <v>-76.099999999999994</v>
      </c>
      <c r="AP60" s="344">
        <v>105966</v>
      </c>
      <c r="AQ60" s="345">
        <v>-0.1</v>
      </c>
      <c r="AR60" s="346">
        <v>-76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1277807</v>
      </c>
      <c r="AN61" s="349">
        <v>136728</v>
      </c>
      <c r="AO61" s="350">
        <v>-5.2</v>
      </c>
      <c r="AP61" s="351">
        <v>197422</v>
      </c>
      <c r="AQ61" s="352">
        <v>3.3</v>
      </c>
      <c r="AR61" s="338">
        <v>-8.5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425804</v>
      </c>
      <c r="AN62" s="342">
        <v>45510</v>
      </c>
      <c r="AO62" s="343">
        <v>164.5</v>
      </c>
      <c r="AP62" s="344">
        <v>101202</v>
      </c>
      <c r="AQ62" s="345">
        <v>5.5</v>
      </c>
      <c r="AR62" s="346">
        <v>159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1j2AhhPtKwt9ZLiFBApiwHfvgP6YZxZAng6LFzTK2mubxQKN5T2EmZLzcCeVLKDFoV2e41TlYpmW0BC9Zd6eg==" saltValue="w2LdU3SvD4mL9KzzOJjo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2" zoomScale="50" zoomScaleNormal="50" zoomScaleSheetLayoutView="55" workbookViewId="0">
      <selection activeCell="CD18" sqref="CD1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g1Ww9xjDA0uQQlJlA6zmgg+e7FyHYcAXrP/A/kO7Jd/AAa1Bv8WKDnOZhzmo4OPp8djKDygO6G7qAC1okGcj5Q==" saltValue="Lla+l2LtzuzxYwLgLPuBn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5"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enMKaQ3YGzAPoksqz6PaUGZiafWPrx+7Aa7hKkSQ6CnmeuWycqibjoYg3JdrLEAcstV0nDHXcYrho3jliLiuiQ==" saltValue="2zw9jMwXUAysueXmMGQoRw==" spinCount="100000" sheet="1" objects="1" scenarios="1"/>
  <dataConsolidate link="1"/>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14.53</v>
      </c>
      <c r="G47" s="12">
        <v>16.93</v>
      </c>
      <c r="H47" s="12">
        <v>17.260000000000002</v>
      </c>
      <c r="I47" s="12">
        <v>20.7</v>
      </c>
      <c r="J47" s="13">
        <v>28.56</v>
      </c>
    </row>
    <row r="48" spans="2:10" ht="57.75" customHeight="1" x14ac:dyDescent="0.15">
      <c r="B48" s="14"/>
      <c r="C48" s="1141" t="s">
        <v>4</v>
      </c>
      <c r="D48" s="1141"/>
      <c r="E48" s="1142"/>
      <c r="F48" s="15">
        <v>7.82</v>
      </c>
      <c r="G48" s="16">
        <v>10.02</v>
      </c>
      <c r="H48" s="16">
        <v>19.78</v>
      </c>
      <c r="I48" s="16">
        <v>24.42</v>
      </c>
      <c r="J48" s="17">
        <v>16.32</v>
      </c>
    </row>
    <row r="49" spans="2:10" ht="57.75" customHeight="1" thickBot="1" x14ac:dyDescent="0.2">
      <c r="B49" s="18"/>
      <c r="C49" s="1143" t="s">
        <v>5</v>
      </c>
      <c r="D49" s="1143"/>
      <c r="E49" s="1144"/>
      <c r="F49" s="19" t="s">
        <v>528</v>
      </c>
      <c r="G49" s="20">
        <v>5.7</v>
      </c>
      <c r="H49" s="20">
        <v>12.32</v>
      </c>
      <c r="I49" s="20">
        <v>7.38</v>
      </c>
      <c r="J49" s="21">
        <v>7.0000000000000007E-2</v>
      </c>
    </row>
    <row r="50" spans="2:10" x14ac:dyDescent="0.15"/>
  </sheetData>
  <sheetProtection algorithmName="SHA-512" hashValue="6WCg30TuOs4oBej8hDDr49Ed9fxVDrLRxTibAtd0hYbFlSiT551rw1QVZj/FABNXPI11doicbuhPv/YCKaFMdA==" saltValue="ICp6pnqX6maVi3Iih1v3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4" zoomScale="60" zoomScaleNormal="60" zoomScaleSheetLayoutView="100" workbookViewId="0">
      <selection activeCell="I41" sqref="I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7.82</v>
      </c>
      <c r="G34" s="33">
        <v>10.01</v>
      </c>
      <c r="H34" s="33">
        <v>19.77</v>
      </c>
      <c r="I34" s="33">
        <v>24.41</v>
      </c>
      <c r="J34" s="34">
        <v>16.309999999999999</v>
      </c>
      <c r="K34" s="22"/>
      <c r="L34" s="22"/>
      <c r="M34" s="22"/>
      <c r="N34" s="22"/>
      <c r="O34" s="22"/>
      <c r="P34" s="22"/>
    </row>
    <row r="35" spans="1:16" ht="39" customHeight="1" x14ac:dyDescent="0.15">
      <c r="A35" s="22"/>
      <c r="B35" s="35"/>
      <c r="C35" s="1145" t="s">
        <v>530</v>
      </c>
      <c r="D35" s="1146"/>
      <c r="E35" s="1147"/>
      <c r="F35" s="36">
        <v>2.1</v>
      </c>
      <c r="G35" s="37">
        <v>2.88</v>
      </c>
      <c r="H35" s="37">
        <v>3.01</v>
      </c>
      <c r="I35" s="37">
        <v>4.04</v>
      </c>
      <c r="J35" s="38">
        <v>5.6</v>
      </c>
      <c r="K35" s="22"/>
      <c r="L35" s="22"/>
      <c r="M35" s="22"/>
      <c r="N35" s="22"/>
      <c r="O35" s="22"/>
      <c r="P35" s="22"/>
    </row>
    <row r="36" spans="1:16" ht="39" customHeight="1" x14ac:dyDescent="0.15">
      <c r="A36" s="22"/>
      <c r="B36" s="35"/>
      <c r="C36" s="1145" t="s">
        <v>531</v>
      </c>
      <c r="D36" s="1146"/>
      <c r="E36" s="1147"/>
      <c r="F36" s="36" t="s">
        <v>532</v>
      </c>
      <c r="G36" s="37">
        <v>0.54</v>
      </c>
      <c r="H36" s="37">
        <v>0.64</v>
      </c>
      <c r="I36" s="37">
        <v>0.83</v>
      </c>
      <c r="J36" s="38">
        <v>0.47</v>
      </c>
      <c r="K36" s="22"/>
      <c r="L36" s="22"/>
      <c r="M36" s="22"/>
      <c r="N36" s="22"/>
      <c r="O36" s="22"/>
      <c r="P36" s="22"/>
    </row>
    <row r="37" spans="1:16" ht="39" customHeight="1" x14ac:dyDescent="0.15">
      <c r="A37" s="22"/>
      <c r="B37" s="35"/>
      <c r="C37" s="1145" t="s">
        <v>533</v>
      </c>
      <c r="D37" s="1146"/>
      <c r="E37" s="1147"/>
      <c r="F37" s="36">
        <v>0</v>
      </c>
      <c r="G37" s="37">
        <v>0.06</v>
      </c>
      <c r="H37" s="37">
        <v>0.02</v>
      </c>
      <c r="I37" s="37">
        <v>0.01</v>
      </c>
      <c r="J37" s="38">
        <v>0.01</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535</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v6P05PD59sFR+nqRk17PYZMCxqWSx4BngJSLuN+s386PfZIvOcwAx9OZy2OE3TqG1h12keyX8RTVaJ1/oLZRA==" saltValue="uB5VVEd3QIVEnSbfdTZ4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60" zoomScaleNormal="60" zoomScaleSheetLayoutView="55" workbookViewId="0">
      <selection activeCell="Q63" sqref="Q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384</v>
      </c>
      <c r="L45" s="60">
        <v>364</v>
      </c>
      <c r="M45" s="60">
        <v>353</v>
      </c>
      <c r="N45" s="60">
        <v>361</v>
      </c>
      <c r="O45" s="61">
        <v>377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76</v>
      </c>
      <c r="L48" s="64">
        <v>64</v>
      </c>
      <c r="M48" s="64">
        <v>62</v>
      </c>
      <c r="N48" s="64">
        <v>59</v>
      </c>
      <c r="O48" s="65">
        <v>56</v>
      </c>
      <c r="P48" s="48"/>
      <c r="Q48" s="48"/>
      <c r="R48" s="48"/>
      <c r="S48" s="48"/>
      <c r="T48" s="48"/>
      <c r="U48" s="48"/>
    </row>
    <row r="49" spans="1:21" ht="30.75" customHeight="1" x14ac:dyDescent="0.15">
      <c r="A49" s="48"/>
      <c r="B49" s="1178"/>
      <c r="C49" s="1179"/>
      <c r="D49" s="62"/>
      <c r="E49" s="1155" t="s">
        <v>14</v>
      </c>
      <c r="F49" s="1155"/>
      <c r="G49" s="1155"/>
      <c r="H49" s="1155"/>
      <c r="I49" s="1155"/>
      <c r="J49" s="1156"/>
      <c r="K49" s="63">
        <v>82</v>
      </c>
      <c r="L49" s="64">
        <v>79</v>
      </c>
      <c r="M49" s="64">
        <v>82</v>
      </c>
      <c r="N49" s="64">
        <v>72</v>
      </c>
      <c r="O49" s="65">
        <v>55</v>
      </c>
      <c r="P49" s="48"/>
      <c r="Q49" s="48"/>
      <c r="R49" s="48"/>
      <c r="S49" s="48"/>
      <c r="T49" s="48"/>
      <c r="U49" s="48"/>
    </row>
    <row r="50" spans="1:21" ht="30.75" customHeight="1" x14ac:dyDescent="0.15">
      <c r="A50" s="48"/>
      <c r="B50" s="1178"/>
      <c r="C50" s="1179"/>
      <c r="D50" s="62"/>
      <c r="E50" s="1155" t="s">
        <v>15</v>
      </c>
      <c r="F50" s="1155"/>
      <c r="G50" s="1155"/>
      <c r="H50" s="1155"/>
      <c r="I50" s="1155"/>
      <c r="J50" s="1156"/>
      <c r="K50" s="63">
        <v>11</v>
      </c>
      <c r="L50" s="64">
        <v>11</v>
      </c>
      <c r="M50" s="64">
        <v>11</v>
      </c>
      <c r="N50" s="64">
        <v>11</v>
      </c>
      <c r="O50" s="65">
        <v>11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297</v>
      </c>
      <c r="L52" s="64">
        <v>292</v>
      </c>
      <c r="M52" s="64">
        <v>289</v>
      </c>
      <c r="N52" s="64">
        <v>278</v>
      </c>
      <c r="O52" s="65">
        <v>265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256</v>
      </c>
      <c r="L53" s="69">
        <v>226</v>
      </c>
      <c r="M53" s="69">
        <v>219</v>
      </c>
      <c r="N53" s="69">
        <v>225</v>
      </c>
      <c r="O53" s="70">
        <v>234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mE4Mby5z8+9phWNOTQmtdQlfSUOmGtErvI3zedxRnXdxa7pAKw/HwkwZuk65iENQnNbM/Nxr4gTN4S30iqJJg==" saltValue="W2AyHreJ+D6MGklBGTfC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0" zoomScaleNormal="70" zoomScaleSheetLayoutView="100" workbookViewId="0">
      <selection activeCell="L49" sqref="L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2977</v>
      </c>
      <c r="J41" s="356">
        <v>2911</v>
      </c>
      <c r="K41" s="356">
        <v>3430</v>
      </c>
      <c r="L41" s="356">
        <v>4001</v>
      </c>
      <c r="M41" s="357">
        <v>4014</v>
      </c>
    </row>
    <row r="42" spans="2:13" ht="27.75" customHeight="1" x14ac:dyDescent="0.15">
      <c r="B42" s="1186"/>
      <c r="C42" s="1187"/>
      <c r="D42" s="106"/>
      <c r="E42" s="1190" t="s">
        <v>32</v>
      </c>
      <c r="F42" s="1190"/>
      <c r="G42" s="1190"/>
      <c r="H42" s="1191"/>
      <c r="I42" s="358">
        <v>58</v>
      </c>
      <c r="J42" s="359">
        <v>34</v>
      </c>
      <c r="K42" s="359">
        <v>23</v>
      </c>
      <c r="L42" s="359">
        <v>11</v>
      </c>
      <c r="M42" s="360">
        <v>11</v>
      </c>
    </row>
    <row r="43" spans="2:13" ht="27.75" customHeight="1" x14ac:dyDescent="0.15">
      <c r="B43" s="1186"/>
      <c r="C43" s="1187"/>
      <c r="D43" s="106"/>
      <c r="E43" s="1190" t="s">
        <v>33</v>
      </c>
      <c r="F43" s="1190"/>
      <c r="G43" s="1190"/>
      <c r="H43" s="1191"/>
      <c r="I43" s="358">
        <v>940</v>
      </c>
      <c r="J43" s="359">
        <v>1093</v>
      </c>
      <c r="K43" s="359">
        <v>1158</v>
      </c>
      <c r="L43" s="359">
        <v>856</v>
      </c>
      <c r="M43" s="360">
        <v>848</v>
      </c>
    </row>
    <row r="44" spans="2:13" ht="27.75" customHeight="1" x14ac:dyDescent="0.15">
      <c r="B44" s="1186"/>
      <c r="C44" s="1187"/>
      <c r="D44" s="106"/>
      <c r="E44" s="1190" t="s">
        <v>34</v>
      </c>
      <c r="F44" s="1190"/>
      <c r="G44" s="1190"/>
      <c r="H44" s="1191"/>
      <c r="I44" s="358">
        <v>421</v>
      </c>
      <c r="J44" s="359">
        <v>363</v>
      </c>
      <c r="K44" s="359">
        <v>281</v>
      </c>
      <c r="L44" s="359">
        <v>263</v>
      </c>
      <c r="M44" s="360">
        <v>458</v>
      </c>
    </row>
    <row r="45" spans="2:13" ht="27.75" customHeight="1" x14ac:dyDescent="0.15">
      <c r="B45" s="1186"/>
      <c r="C45" s="1187"/>
      <c r="D45" s="106"/>
      <c r="E45" s="1190" t="s">
        <v>35</v>
      </c>
      <c r="F45" s="1190"/>
      <c r="G45" s="1190"/>
      <c r="H45" s="1191"/>
      <c r="I45" s="358">
        <v>91</v>
      </c>
      <c r="J45" s="359">
        <v>126</v>
      </c>
      <c r="K45" s="359">
        <v>23</v>
      </c>
      <c r="L45" s="359">
        <v>55</v>
      </c>
      <c r="M45" s="360">
        <v>15</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1737</v>
      </c>
      <c r="J50" s="359">
        <v>1867</v>
      </c>
      <c r="K50" s="359">
        <v>1732</v>
      </c>
      <c r="L50" s="359">
        <v>1722</v>
      </c>
      <c r="M50" s="360">
        <v>2293</v>
      </c>
    </row>
    <row r="51" spans="2:13" ht="27.75" customHeight="1" x14ac:dyDescent="0.15">
      <c r="B51" s="1186"/>
      <c r="C51" s="1187"/>
      <c r="D51" s="106"/>
      <c r="E51" s="1190" t="s">
        <v>42</v>
      </c>
      <c r="F51" s="1190"/>
      <c r="G51" s="1190"/>
      <c r="H51" s="1191"/>
      <c r="I51" s="358">
        <v>148</v>
      </c>
      <c r="J51" s="359">
        <v>142</v>
      </c>
      <c r="K51" s="359">
        <v>207</v>
      </c>
      <c r="L51" s="359">
        <v>221</v>
      </c>
      <c r="M51" s="360">
        <v>224</v>
      </c>
    </row>
    <row r="52" spans="2:13" ht="27.75" customHeight="1" x14ac:dyDescent="0.15">
      <c r="B52" s="1188"/>
      <c r="C52" s="1189"/>
      <c r="D52" s="106"/>
      <c r="E52" s="1190" t="s">
        <v>43</v>
      </c>
      <c r="F52" s="1190"/>
      <c r="G52" s="1190"/>
      <c r="H52" s="1191"/>
      <c r="I52" s="358">
        <v>2855</v>
      </c>
      <c r="J52" s="359">
        <v>2746</v>
      </c>
      <c r="K52" s="359">
        <v>2915</v>
      </c>
      <c r="L52" s="359">
        <v>2864</v>
      </c>
      <c r="M52" s="360">
        <v>2822</v>
      </c>
    </row>
    <row r="53" spans="2:13" ht="27.75" customHeight="1" thickBot="1" x14ac:dyDescent="0.2">
      <c r="B53" s="1192" t="s">
        <v>19</v>
      </c>
      <c r="C53" s="1193"/>
      <c r="D53" s="110"/>
      <c r="E53" s="1194" t="s">
        <v>44</v>
      </c>
      <c r="F53" s="1194"/>
      <c r="G53" s="1194"/>
      <c r="H53" s="1195"/>
      <c r="I53" s="361">
        <v>-253</v>
      </c>
      <c r="J53" s="362">
        <v>-228</v>
      </c>
      <c r="K53" s="362">
        <v>61</v>
      </c>
      <c r="L53" s="362">
        <v>377</v>
      </c>
      <c r="M53" s="363">
        <v>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WZ3UZifbg4jcZTCQemvqdG/vPDKClsTkDl7EXNlEL3TzGEN0Bf282JSlpskOxPSSBqltflangEIkbZnHszBdA==" saltValue="MeuFCcqFZbGCJcNO23aZ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1" zoomScale="50" zoomScaleNormal="5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587</v>
      </c>
      <c r="G55" s="122">
        <v>690</v>
      </c>
      <c r="H55" s="123">
        <v>959</v>
      </c>
    </row>
    <row r="56" spans="2:8" ht="52.5" customHeight="1" x14ac:dyDescent="0.15">
      <c r="B56" s="124"/>
      <c r="C56" s="1213" t="s">
        <v>47</v>
      </c>
      <c r="D56" s="1213"/>
      <c r="E56" s="1214"/>
      <c r="F56" s="125">
        <v>38</v>
      </c>
      <c r="G56" s="125">
        <v>46</v>
      </c>
      <c r="H56" s="126">
        <v>52</v>
      </c>
    </row>
    <row r="57" spans="2:8" ht="53.25" customHeight="1" x14ac:dyDescent="0.15">
      <c r="B57" s="124"/>
      <c r="C57" s="1215" t="s">
        <v>48</v>
      </c>
      <c r="D57" s="1215"/>
      <c r="E57" s="1216"/>
      <c r="F57" s="127">
        <v>1110</v>
      </c>
      <c r="G57" s="127">
        <v>985</v>
      </c>
      <c r="H57" s="128">
        <v>1281</v>
      </c>
    </row>
    <row r="58" spans="2:8" ht="45.75" customHeight="1" x14ac:dyDescent="0.15">
      <c r="B58" s="129"/>
      <c r="C58" s="1203" t="s">
        <v>541</v>
      </c>
      <c r="D58" s="1204"/>
      <c r="E58" s="1205"/>
      <c r="F58" s="130">
        <v>591</v>
      </c>
      <c r="G58" s="130">
        <v>468</v>
      </c>
      <c r="H58" s="131">
        <v>562</v>
      </c>
    </row>
    <row r="59" spans="2:8" ht="45.75" customHeight="1" x14ac:dyDescent="0.15">
      <c r="B59" s="129"/>
      <c r="C59" s="1203" t="s">
        <v>542</v>
      </c>
      <c r="D59" s="1204"/>
      <c r="E59" s="1205"/>
      <c r="F59" s="130">
        <v>357</v>
      </c>
      <c r="G59" s="130">
        <v>370</v>
      </c>
      <c r="H59" s="131">
        <v>553</v>
      </c>
    </row>
    <row r="60" spans="2:8" ht="45.75" customHeight="1" x14ac:dyDescent="0.15">
      <c r="B60" s="129"/>
      <c r="C60" s="1203" t="s">
        <v>543</v>
      </c>
      <c r="D60" s="1204"/>
      <c r="E60" s="1205"/>
      <c r="F60" s="130">
        <v>53</v>
      </c>
      <c r="G60" s="130">
        <v>40</v>
      </c>
      <c r="H60" s="131">
        <v>49</v>
      </c>
    </row>
    <row r="61" spans="2:8" ht="45.75" customHeight="1" x14ac:dyDescent="0.15">
      <c r="B61" s="129"/>
      <c r="C61" s="1203" t="s">
        <v>544</v>
      </c>
      <c r="D61" s="1204"/>
      <c r="E61" s="1205"/>
      <c r="F61" s="130">
        <v>39</v>
      </c>
      <c r="G61" s="130">
        <v>39</v>
      </c>
      <c r="H61" s="131">
        <v>39</v>
      </c>
    </row>
    <row r="62" spans="2:8" ht="45.75" customHeight="1" thickBot="1" x14ac:dyDescent="0.2">
      <c r="B62" s="132"/>
      <c r="C62" s="1206" t="s">
        <v>545</v>
      </c>
      <c r="D62" s="1207"/>
      <c r="E62" s="1208"/>
      <c r="F62" s="133">
        <v>27</v>
      </c>
      <c r="G62" s="133">
        <v>28</v>
      </c>
      <c r="H62" s="134">
        <v>37</v>
      </c>
    </row>
    <row r="63" spans="2:8" ht="52.5" customHeight="1" thickBot="1" x14ac:dyDescent="0.2">
      <c r="B63" s="135"/>
      <c r="C63" s="1209" t="s">
        <v>49</v>
      </c>
      <c r="D63" s="1209"/>
      <c r="E63" s="1210"/>
      <c r="F63" s="136">
        <v>1735</v>
      </c>
      <c r="G63" s="136">
        <v>1722</v>
      </c>
      <c r="H63" s="137">
        <v>2293</v>
      </c>
    </row>
    <row r="64" spans="2:8" x14ac:dyDescent="0.15"/>
  </sheetData>
  <sheetProtection algorithmName="SHA-512" hashValue="/2QcwnOA3E5Ua7/3zn/ygF/lXz1IXHBtkL1tOhdaL6pIwTmuhwMFvkmbbn1+XbMQ+jxrWaVPCxHPkohEr0CjAQ==" saltValue="jCR+o5Ld3eENG9NUZ5Z3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126036</v>
      </c>
      <c r="E3" s="156"/>
      <c r="F3" s="157">
        <v>190274</v>
      </c>
      <c r="G3" s="158"/>
      <c r="H3" s="159"/>
    </row>
    <row r="4" spans="1:8" x14ac:dyDescent="0.15">
      <c r="A4" s="160"/>
      <c r="B4" s="161"/>
      <c r="C4" s="162"/>
      <c r="D4" s="163">
        <v>7778</v>
      </c>
      <c r="E4" s="164"/>
      <c r="F4" s="165">
        <v>88584</v>
      </c>
      <c r="G4" s="166"/>
      <c r="H4" s="167"/>
    </row>
    <row r="5" spans="1:8" x14ac:dyDescent="0.15">
      <c r="A5" s="148" t="s">
        <v>517</v>
      </c>
      <c r="B5" s="153"/>
      <c r="C5" s="154"/>
      <c r="D5" s="155">
        <v>122279</v>
      </c>
      <c r="E5" s="156"/>
      <c r="F5" s="157">
        <v>200194</v>
      </c>
      <c r="G5" s="158"/>
      <c r="H5" s="159"/>
    </row>
    <row r="6" spans="1:8" x14ac:dyDescent="0.15">
      <c r="A6" s="160"/>
      <c r="B6" s="161"/>
      <c r="C6" s="162"/>
      <c r="D6" s="163">
        <v>9116</v>
      </c>
      <c r="E6" s="164"/>
      <c r="F6" s="165">
        <v>106422</v>
      </c>
      <c r="G6" s="166"/>
      <c r="H6" s="167"/>
    </row>
    <row r="7" spans="1:8" x14ac:dyDescent="0.15">
      <c r="A7" s="148" t="s">
        <v>518</v>
      </c>
      <c r="B7" s="153"/>
      <c r="C7" s="154"/>
      <c r="D7" s="155">
        <v>166671</v>
      </c>
      <c r="E7" s="156"/>
      <c r="F7" s="157">
        <v>196914</v>
      </c>
      <c r="G7" s="158"/>
      <c r="H7" s="159"/>
    </row>
    <row r="8" spans="1:8" x14ac:dyDescent="0.15">
      <c r="A8" s="160"/>
      <c r="B8" s="161"/>
      <c r="C8" s="162"/>
      <c r="D8" s="163">
        <v>86214</v>
      </c>
      <c r="E8" s="164"/>
      <c r="F8" s="165">
        <v>98966</v>
      </c>
      <c r="G8" s="166"/>
      <c r="H8" s="167"/>
    </row>
    <row r="9" spans="1:8" x14ac:dyDescent="0.15">
      <c r="A9" s="148" t="s">
        <v>519</v>
      </c>
      <c r="B9" s="153"/>
      <c r="C9" s="154"/>
      <c r="D9" s="155">
        <v>167023</v>
      </c>
      <c r="E9" s="156"/>
      <c r="F9" s="157">
        <v>204757</v>
      </c>
      <c r="G9" s="158"/>
      <c r="H9" s="159"/>
    </row>
    <row r="10" spans="1:8" x14ac:dyDescent="0.15">
      <c r="A10" s="160"/>
      <c r="B10" s="161"/>
      <c r="C10" s="162"/>
      <c r="D10" s="163">
        <v>100432</v>
      </c>
      <c r="E10" s="164"/>
      <c r="F10" s="165">
        <v>106071</v>
      </c>
      <c r="G10" s="166"/>
      <c r="H10" s="167"/>
    </row>
    <row r="11" spans="1:8" x14ac:dyDescent="0.15">
      <c r="A11" s="148" t="s">
        <v>520</v>
      </c>
      <c r="B11" s="153"/>
      <c r="C11" s="154"/>
      <c r="D11" s="155">
        <v>101630</v>
      </c>
      <c r="E11" s="156"/>
      <c r="F11" s="157">
        <v>194971</v>
      </c>
      <c r="G11" s="158"/>
      <c r="H11" s="159"/>
    </row>
    <row r="12" spans="1:8" x14ac:dyDescent="0.15">
      <c r="A12" s="160"/>
      <c r="B12" s="161"/>
      <c r="C12" s="168"/>
      <c r="D12" s="163">
        <v>24012</v>
      </c>
      <c r="E12" s="164"/>
      <c r="F12" s="165">
        <v>105966</v>
      </c>
      <c r="G12" s="166"/>
      <c r="H12" s="167"/>
    </row>
    <row r="13" spans="1:8" x14ac:dyDescent="0.15">
      <c r="A13" s="148"/>
      <c r="B13" s="153"/>
      <c r="C13" s="169"/>
      <c r="D13" s="170">
        <v>136728</v>
      </c>
      <c r="E13" s="171"/>
      <c r="F13" s="172">
        <v>197422</v>
      </c>
      <c r="G13" s="173"/>
      <c r="H13" s="159"/>
    </row>
    <row r="14" spans="1:8" x14ac:dyDescent="0.15">
      <c r="A14" s="160"/>
      <c r="B14" s="161"/>
      <c r="C14" s="162"/>
      <c r="D14" s="163">
        <v>45510</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7.82</v>
      </c>
      <c r="C19" s="174">
        <f>ROUND(VALUE(SUBSTITUTE(実質収支比率等に係る経年分析!G$48,"▲","-")),2)</f>
        <v>10.02</v>
      </c>
      <c r="D19" s="174">
        <f>ROUND(VALUE(SUBSTITUTE(実質収支比率等に係る経年分析!H$48,"▲","-")),2)</f>
        <v>19.78</v>
      </c>
      <c r="E19" s="174">
        <f>ROUND(VALUE(SUBSTITUTE(実質収支比率等に係る経年分析!I$48,"▲","-")),2)</f>
        <v>24.42</v>
      </c>
      <c r="F19" s="174">
        <f>ROUND(VALUE(SUBSTITUTE(実質収支比率等に係る経年分析!J$48,"▲","-")),2)</f>
        <v>16.32</v>
      </c>
    </row>
    <row r="20" spans="1:11" x14ac:dyDescent="0.15">
      <c r="A20" s="174" t="s">
        <v>53</v>
      </c>
      <c r="B20" s="174">
        <f>ROUND(VALUE(SUBSTITUTE(実質収支比率等に係る経年分析!F$47,"▲","-")),2)</f>
        <v>14.53</v>
      </c>
      <c r="C20" s="174">
        <f>ROUND(VALUE(SUBSTITUTE(実質収支比率等に係る経年分析!G$47,"▲","-")),2)</f>
        <v>16.93</v>
      </c>
      <c r="D20" s="174">
        <f>ROUND(VALUE(SUBSTITUTE(実質収支比率等に係る経年分析!H$47,"▲","-")),2)</f>
        <v>17.260000000000002</v>
      </c>
      <c r="E20" s="174">
        <f>ROUND(VALUE(SUBSTITUTE(実質収支比率等に係る経年分析!I$47,"▲","-")),2)</f>
        <v>20.7</v>
      </c>
      <c r="F20" s="174">
        <f>ROUND(VALUE(SUBSTITUTE(実質収支比率等に係る経年分析!J$47,"▲","-")),2)</f>
        <v>28.56</v>
      </c>
    </row>
    <row r="21" spans="1:11" x14ac:dyDescent="0.15">
      <c r="A21" s="174" t="s">
        <v>54</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5.7</v>
      </c>
      <c r="D21" s="174">
        <f>IF(ISNUMBER(VALUE(SUBSTITUTE(実質収支比率等に係る経年分析!H$49,"▲","-"))),ROUND(VALUE(SUBSTITUTE(実質収支比率等に係る経年分析!H$49,"▲","-")),2),NA())</f>
        <v>12.32</v>
      </c>
      <c r="E21" s="174">
        <f>IF(ISNUMBER(VALUE(SUBSTITUTE(実質収支比率等に係る経年分析!I$49,"▲","-"))),ROUND(VALUE(SUBSTITUTE(実質収支比率等に係る経年分析!I$49,"▲","-")),2),NA())</f>
        <v>7.38</v>
      </c>
      <c r="F21" s="174">
        <f>IF(ISNUMBER(VALUE(SUBSTITUTE(実質収支比率等に係る経年分析!J$49,"▲","-"))),ROUND(VALUE(SUBSTITUTE(実質収支比率等に係る経年分析!J$49,"▲","-")),2),NA())</f>
        <v>7.0000000000000007E-2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0.47</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16.309999999999999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297</v>
      </c>
      <c r="E42" s="176"/>
      <c r="F42" s="176"/>
      <c r="G42" s="176">
        <f>'実質公債費比率（分子）の構造'!L$52</f>
        <v>292</v>
      </c>
      <c r="H42" s="176"/>
      <c r="I42" s="176"/>
      <c r="J42" s="176">
        <f>'実質公債費比率（分子）の構造'!M$52</f>
        <v>289</v>
      </c>
      <c r="K42" s="176"/>
      <c r="L42" s="176"/>
      <c r="M42" s="176">
        <f>'実質公債費比率（分子）の構造'!N$52</f>
        <v>278</v>
      </c>
      <c r="N42" s="176"/>
      <c r="O42" s="176"/>
      <c r="P42" s="176">
        <f>'実質公債費比率（分子）の構造'!O$52</f>
        <v>265</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15">
      <c r="A45" s="176" t="s">
        <v>63</v>
      </c>
      <c r="B45" s="176">
        <f>'実質公債費比率（分子）の構造'!K$49</f>
        <v>82</v>
      </c>
      <c r="C45" s="176"/>
      <c r="D45" s="176"/>
      <c r="E45" s="176">
        <f>'実質公債費比率（分子）の構造'!L$49</f>
        <v>79</v>
      </c>
      <c r="F45" s="176"/>
      <c r="G45" s="176"/>
      <c r="H45" s="176">
        <f>'実質公債費比率（分子）の構造'!M$49</f>
        <v>82</v>
      </c>
      <c r="I45" s="176"/>
      <c r="J45" s="176"/>
      <c r="K45" s="176">
        <f>'実質公債費比率（分子）の構造'!N$49</f>
        <v>72</v>
      </c>
      <c r="L45" s="176"/>
      <c r="M45" s="176"/>
      <c r="N45" s="176">
        <f>'実質公債費比率（分子）の構造'!O$49</f>
        <v>55</v>
      </c>
      <c r="O45" s="176"/>
      <c r="P45" s="176"/>
    </row>
    <row r="46" spans="1:16" x14ac:dyDescent="0.15">
      <c r="A46" s="176" t="s">
        <v>64</v>
      </c>
      <c r="B46" s="176">
        <f>'実質公債費比率（分子）の構造'!K$48</f>
        <v>76</v>
      </c>
      <c r="C46" s="176"/>
      <c r="D46" s="176"/>
      <c r="E46" s="176">
        <f>'実質公債費比率（分子）の構造'!L$48</f>
        <v>64</v>
      </c>
      <c r="F46" s="176"/>
      <c r="G46" s="176"/>
      <c r="H46" s="176">
        <f>'実質公債費比率（分子）の構造'!M$48</f>
        <v>62</v>
      </c>
      <c r="I46" s="176"/>
      <c r="J46" s="176"/>
      <c r="K46" s="176">
        <f>'実質公債費比率（分子）の構造'!N$48</f>
        <v>59</v>
      </c>
      <c r="L46" s="176"/>
      <c r="M46" s="176"/>
      <c r="N46" s="176">
        <f>'実質公債費比率（分子）の構造'!O$48</f>
        <v>56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384</v>
      </c>
      <c r="C49" s="176"/>
      <c r="D49" s="176"/>
      <c r="E49" s="176">
        <f>'実質公債費比率（分子）の構造'!L$45</f>
        <v>364</v>
      </c>
      <c r="F49" s="176"/>
      <c r="G49" s="176"/>
      <c r="H49" s="176">
        <f>'実質公債費比率（分子）の構造'!M$45</f>
        <v>353</v>
      </c>
      <c r="I49" s="176"/>
      <c r="J49" s="176"/>
      <c r="K49" s="176">
        <f>'実質公債費比率（分子）の構造'!N$45</f>
        <v>361</v>
      </c>
      <c r="L49" s="176"/>
      <c r="M49" s="176"/>
      <c r="N49" s="176">
        <f>'実質公債費比率（分子）の構造'!O$45</f>
        <v>377</v>
      </c>
      <c r="O49" s="176"/>
      <c r="P49" s="176"/>
    </row>
    <row r="50" spans="1:16" x14ac:dyDescent="0.15">
      <c r="A50" s="176" t="s">
        <v>67</v>
      </c>
      <c r="B50" s="176" t="e">
        <f>NA()</f>
        <v>#N/A</v>
      </c>
      <c r="C50" s="176">
        <f>IF(ISNUMBER('実質公債費比率（分子）の構造'!K$53),'実質公債費比率（分子）の構造'!K$53,NA())</f>
        <v>256</v>
      </c>
      <c r="D50" s="176" t="e">
        <f>NA()</f>
        <v>#N/A</v>
      </c>
      <c r="E50" s="176" t="e">
        <f>NA()</f>
        <v>#N/A</v>
      </c>
      <c r="F50" s="176">
        <f>IF(ISNUMBER('実質公債費比率（分子）の構造'!L$53),'実質公債費比率（分子）の構造'!L$53,NA())</f>
        <v>226</v>
      </c>
      <c r="G50" s="176" t="e">
        <f>NA()</f>
        <v>#N/A</v>
      </c>
      <c r="H50" s="176" t="e">
        <f>NA()</f>
        <v>#N/A</v>
      </c>
      <c r="I50" s="176">
        <f>IF(ISNUMBER('実質公債費比率（分子）の構造'!M$53),'実質公債費比率（分子）の構造'!M$53,NA())</f>
        <v>219</v>
      </c>
      <c r="J50" s="176" t="e">
        <f>NA()</f>
        <v>#N/A</v>
      </c>
      <c r="K50" s="176" t="e">
        <f>NA()</f>
        <v>#N/A</v>
      </c>
      <c r="L50" s="176">
        <f>IF(ISNUMBER('実質公債費比率（分子）の構造'!N$53),'実質公債費比率（分子）の構造'!N$53,NA())</f>
        <v>225</v>
      </c>
      <c r="M50" s="176" t="e">
        <f>NA()</f>
        <v>#N/A</v>
      </c>
      <c r="N50" s="176" t="e">
        <f>NA()</f>
        <v>#N/A</v>
      </c>
      <c r="O50" s="176">
        <f>IF(ISNUMBER('実質公債費比率（分子）の構造'!O$53),'実質公債費比率（分子）の構造'!O$53,NA())</f>
        <v>234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2855</v>
      </c>
      <c r="E56" s="175"/>
      <c r="F56" s="175"/>
      <c r="G56" s="175">
        <f>'将来負担比率（分子）の構造'!J$52</f>
        <v>2746</v>
      </c>
      <c r="H56" s="175"/>
      <c r="I56" s="175"/>
      <c r="J56" s="175">
        <f>'将来負担比率（分子）の構造'!K$52</f>
        <v>2915</v>
      </c>
      <c r="K56" s="175"/>
      <c r="L56" s="175"/>
      <c r="M56" s="175">
        <f>'将来負担比率（分子）の構造'!L$52</f>
        <v>2864</v>
      </c>
      <c r="N56" s="175"/>
      <c r="O56" s="175"/>
      <c r="P56" s="175">
        <f>'将来負担比率（分子）の構造'!M$52</f>
        <v>2822</v>
      </c>
    </row>
    <row r="57" spans="1:16" x14ac:dyDescent="0.15">
      <c r="A57" s="175" t="s">
        <v>42</v>
      </c>
      <c r="B57" s="175"/>
      <c r="C57" s="175"/>
      <c r="D57" s="175">
        <f>'将来負担比率（分子）の構造'!I$51</f>
        <v>148</v>
      </c>
      <c r="E57" s="175"/>
      <c r="F57" s="175"/>
      <c r="G57" s="175">
        <f>'将来負担比率（分子）の構造'!J$51</f>
        <v>142</v>
      </c>
      <c r="H57" s="175"/>
      <c r="I57" s="175"/>
      <c r="J57" s="175">
        <f>'将来負担比率（分子）の構造'!K$51</f>
        <v>207</v>
      </c>
      <c r="K57" s="175"/>
      <c r="L57" s="175"/>
      <c r="M57" s="175">
        <f>'将来負担比率（分子）の構造'!L$51</f>
        <v>221</v>
      </c>
      <c r="N57" s="175"/>
      <c r="O57" s="175"/>
      <c r="P57" s="175">
        <f>'将来負担比率（分子）の構造'!M$51</f>
        <v>224</v>
      </c>
    </row>
    <row r="58" spans="1:16" x14ac:dyDescent="0.15">
      <c r="A58" s="175" t="s">
        <v>41</v>
      </c>
      <c r="B58" s="175"/>
      <c r="C58" s="175"/>
      <c r="D58" s="175">
        <f>'将来負担比率（分子）の構造'!I$50</f>
        <v>1737</v>
      </c>
      <c r="E58" s="175"/>
      <c r="F58" s="175"/>
      <c r="G58" s="175">
        <f>'将来負担比率（分子）の構造'!J$50</f>
        <v>1867</v>
      </c>
      <c r="H58" s="175"/>
      <c r="I58" s="175"/>
      <c r="J58" s="175">
        <f>'将来負担比率（分子）の構造'!K$50</f>
        <v>1732</v>
      </c>
      <c r="K58" s="175"/>
      <c r="L58" s="175"/>
      <c r="M58" s="175">
        <f>'将来負担比率（分子）の構造'!L$50</f>
        <v>1722</v>
      </c>
      <c r="N58" s="175"/>
      <c r="O58" s="175"/>
      <c r="P58" s="175">
        <f>'将来負担比率（分子）の構造'!M$50</f>
        <v>2293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91</v>
      </c>
      <c r="C62" s="175"/>
      <c r="D62" s="175"/>
      <c r="E62" s="175">
        <f>'将来負担比率（分子）の構造'!J$45</f>
        <v>126</v>
      </c>
      <c r="F62" s="175"/>
      <c r="G62" s="175"/>
      <c r="H62" s="175">
        <f>'将来負担比率（分子）の構造'!K$45</f>
        <v>23</v>
      </c>
      <c r="I62" s="175"/>
      <c r="J62" s="175"/>
      <c r="K62" s="175">
        <f>'将来負担比率（分子）の構造'!L$45</f>
        <v>55</v>
      </c>
      <c r="L62" s="175"/>
      <c r="M62" s="175"/>
      <c r="N62" s="175">
        <f>'将来負担比率（分子）の構造'!M$45</f>
        <v>15</v>
      </c>
      <c r="O62" s="175"/>
      <c r="P62" s="175"/>
    </row>
    <row r="63" spans="1:16" x14ac:dyDescent="0.15">
      <c r="A63" s="175" t="s">
        <v>34</v>
      </c>
      <c r="B63" s="175">
        <f>'将来負担比率（分子）の構造'!I$44</f>
        <v>421</v>
      </c>
      <c r="C63" s="175"/>
      <c r="D63" s="175"/>
      <c r="E63" s="175">
        <f>'将来負担比率（分子）の構造'!J$44</f>
        <v>363</v>
      </c>
      <c r="F63" s="175"/>
      <c r="G63" s="175"/>
      <c r="H63" s="175">
        <f>'将来負担比率（分子）の構造'!K$44</f>
        <v>281</v>
      </c>
      <c r="I63" s="175"/>
      <c r="J63" s="175"/>
      <c r="K63" s="175">
        <f>'将来負担比率（分子）の構造'!L$44</f>
        <v>263</v>
      </c>
      <c r="L63" s="175"/>
      <c r="M63" s="175"/>
      <c r="N63" s="175">
        <f>'将来負担比率（分子）の構造'!M$44</f>
        <v>458</v>
      </c>
      <c r="O63" s="175"/>
      <c r="P63" s="175"/>
    </row>
    <row r="64" spans="1:16" x14ac:dyDescent="0.15">
      <c r="A64" s="175" t="s">
        <v>33</v>
      </c>
      <c r="B64" s="175">
        <f>'将来負担比率（分子）の構造'!I$43</f>
        <v>940</v>
      </c>
      <c r="C64" s="175"/>
      <c r="D64" s="175"/>
      <c r="E64" s="175">
        <f>'将来負担比率（分子）の構造'!J$43</f>
        <v>1093</v>
      </c>
      <c r="F64" s="175"/>
      <c r="G64" s="175"/>
      <c r="H64" s="175">
        <f>'将来負担比率（分子）の構造'!K$43</f>
        <v>1158</v>
      </c>
      <c r="I64" s="175"/>
      <c r="J64" s="175"/>
      <c r="K64" s="175">
        <f>'将来負担比率（分子）の構造'!L$43</f>
        <v>856</v>
      </c>
      <c r="L64" s="175"/>
      <c r="M64" s="175"/>
      <c r="N64" s="175">
        <f>'将来負担比率（分子）の構造'!M$43</f>
        <v>848</v>
      </c>
      <c r="O64" s="175"/>
      <c r="P64" s="175"/>
    </row>
    <row r="65" spans="1:16" x14ac:dyDescent="0.15">
      <c r="A65" s="175" t="s">
        <v>32</v>
      </c>
      <c r="B65" s="175">
        <f>'将来負担比率（分子）の構造'!I$42</f>
        <v>58</v>
      </c>
      <c r="C65" s="175"/>
      <c r="D65" s="175"/>
      <c r="E65" s="175">
        <f>'将来負担比率（分子）の構造'!J$42</f>
        <v>34</v>
      </c>
      <c r="F65" s="175"/>
      <c r="G65" s="175"/>
      <c r="H65" s="175">
        <f>'将来負担比率（分子）の構造'!K$42</f>
        <v>23</v>
      </c>
      <c r="I65" s="175"/>
      <c r="J65" s="175"/>
      <c r="K65" s="175">
        <f>'将来負担比率（分子）の構造'!L$42</f>
        <v>11</v>
      </c>
      <c r="L65" s="175"/>
      <c r="M65" s="175"/>
      <c r="N65" s="175">
        <f>'将来負担比率（分子）の構造'!M$42</f>
        <v>11</v>
      </c>
      <c r="O65" s="175"/>
      <c r="P65" s="175"/>
    </row>
    <row r="66" spans="1:16" x14ac:dyDescent="0.15">
      <c r="A66" s="175" t="s">
        <v>31</v>
      </c>
      <c r="B66" s="175">
        <f>'将来負担比率（分子）の構造'!I$41</f>
        <v>2977</v>
      </c>
      <c r="C66" s="175"/>
      <c r="D66" s="175"/>
      <c r="E66" s="175">
        <f>'将来負担比率（分子）の構造'!J$41</f>
        <v>2911</v>
      </c>
      <c r="F66" s="175"/>
      <c r="G66" s="175"/>
      <c r="H66" s="175">
        <f>'将来負担比率（分子）の構造'!K$41</f>
        <v>3430</v>
      </c>
      <c r="I66" s="175"/>
      <c r="J66" s="175"/>
      <c r="K66" s="175">
        <f>'将来負担比率（分子）の構造'!L$41</f>
        <v>4001</v>
      </c>
      <c r="L66" s="175"/>
      <c r="M66" s="175"/>
      <c r="N66" s="175">
        <f>'将来負担比率（分子）の構造'!M$41</f>
        <v>4014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61</v>
      </c>
      <c r="J67" s="175" t="e">
        <f>NA()</f>
        <v>#N/A</v>
      </c>
      <c r="K67" s="175" t="e">
        <f>NA()</f>
        <v>#N/A</v>
      </c>
      <c r="L67" s="175">
        <f>IF(ISNUMBER('将来負担比率（分子）の構造'!L$53), IF('将来負担比率（分子）の構造'!L$53 &lt; 0, 0, '将来負担比率（分子）の構造'!L$53), NA())</f>
        <v>377</v>
      </c>
      <c r="M67" s="175" t="e">
        <f>NA()</f>
        <v>#N/A</v>
      </c>
      <c r="N67" s="175" t="e">
        <f>NA()</f>
        <v>#N/A</v>
      </c>
      <c r="O67" s="175">
        <f>IF(ISNUMBER('将来負担比率（分子）の構造'!M$53), IF('将来負担比率（分子）の構造'!M$53 &lt; 0, 0, '将来負担比率（分子）の構造'!M$53), NA())</f>
        <v>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587</v>
      </c>
      <c r="C72" s="179">
        <f>基金残高に係る経年分析!G55</f>
        <v>690</v>
      </c>
      <c r="D72" s="179">
        <f>基金残高に係る経年分析!H55</f>
        <v>959</v>
      </c>
    </row>
    <row r="73" spans="1:16" x14ac:dyDescent="0.15">
      <c r="A73" s="178" t="s">
        <v>74</v>
      </c>
      <c r="B73" s="179">
        <f>基金残高に係る経年分析!F56</f>
        <v>38</v>
      </c>
      <c r="C73" s="179">
        <f>基金残高に係る経年分析!G56</f>
        <v>46</v>
      </c>
      <c r="D73" s="179">
        <f>基金残高に係る経年分析!H56</f>
        <v>52</v>
      </c>
    </row>
    <row r="74" spans="1:16" x14ac:dyDescent="0.15">
      <c r="A74" s="178" t="s">
        <v>75</v>
      </c>
      <c r="B74" s="179">
        <f>基金残高に係る経年分析!F57</f>
        <v>1110</v>
      </c>
      <c r="C74" s="179">
        <f>基金残高に係る経年分析!G57</f>
        <v>985</v>
      </c>
      <c r="D74" s="179">
        <f>基金残高に係る経年分析!H57</f>
        <v>1281</v>
      </c>
    </row>
  </sheetData>
  <sheetProtection algorithmName="SHA-512" hashValue="pmWKVuTx641alVoawebZMk+y2X4f0cWGFUq/VKDRonNiBuxi8gNXQcHQE5p4slBdki2UyHfT3z44CKUZ57SQdA==" saltValue="H/2XNGfuFPxRDo2ZESKX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2025-03-07T03:56:15Z</cp:lastPrinted>
  <dcterms:created xsi:type="dcterms:W3CDTF">2025-02-19T05:46:36Z</dcterms:created>
  <dcterms:modified xsi:type="dcterms:W3CDTF">2025-03-07T03:57:46Z</dcterms:modified>
  <cp:category/>
</cp:coreProperties>
</file>